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05" windowWidth="6105" windowHeight="5205" activeTab="0"/>
  </bookViews>
  <sheets>
    <sheet name="BS" sheetId="1" r:id="rId1"/>
    <sheet name="PL" sheetId="2" r:id="rId2"/>
    <sheet name="Equity" sheetId="3" r:id="rId3"/>
    <sheet name="CF" sheetId="4" r:id="rId4"/>
  </sheets>
  <definedNames/>
  <calcPr fullCalcOnLoad="1"/>
</workbook>
</file>

<file path=xl/comments1.xml><?xml version="1.0" encoding="utf-8"?>
<comments xmlns="http://schemas.openxmlformats.org/spreadsheetml/2006/main">
  <authors>
    <author>Guest</author>
  </authors>
  <commentList>
    <comment ref="F42" authorId="0">
      <text>
        <r>
          <rPr>
            <b/>
            <sz val="8"/>
            <rFont val="Tahoma"/>
            <family val="0"/>
          </rPr>
          <t>Guest:</t>
        </r>
        <r>
          <rPr>
            <sz val="8"/>
            <rFont val="Tahoma"/>
            <family val="0"/>
          </rPr>
          <t xml:space="preserve">
Balance's checker
</t>
        </r>
      </text>
    </comment>
    <comment ref="D42" authorId="0">
      <text>
        <r>
          <rPr>
            <b/>
            <sz val="8"/>
            <rFont val="Tahoma"/>
            <family val="0"/>
          </rPr>
          <t>Guest:</t>
        </r>
        <r>
          <rPr>
            <sz val="8"/>
            <rFont val="Tahoma"/>
            <family val="0"/>
          </rPr>
          <t xml:space="preserve">
Balance's checker
</t>
        </r>
      </text>
    </comment>
  </commentList>
</comments>
</file>

<file path=xl/sharedStrings.xml><?xml version="1.0" encoding="utf-8"?>
<sst xmlns="http://schemas.openxmlformats.org/spreadsheetml/2006/main" count="123" uniqueCount="100">
  <si>
    <t>The Board of Directors of the Group are pleased to announce the followings:</t>
  </si>
  <si>
    <t>Condensed Consolidated Balance Sheet</t>
  </si>
  <si>
    <t>(Unaudited)</t>
  </si>
  <si>
    <t>RM '000</t>
  </si>
  <si>
    <t>As at End of Current Quarter</t>
  </si>
  <si>
    <t>(Audited)</t>
  </si>
  <si>
    <t>Property, plant and equipment</t>
  </si>
  <si>
    <t>Investments in associates</t>
  </si>
  <si>
    <t>Other investments</t>
  </si>
  <si>
    <t>Intangible assets</t>
  </si>
  <si>
    <t>Current assets</t>
  </si>
  <si>
    <t>Inventories</t>
  </si>
  <si>
    <t>Trade receivables</t>
  </si>
  <si>
    <t>Other receivables, deposits and prepayment</t>
  </si>
  <si>
    <t>Amount due by Associates Company</t>
  </si>
  <si>
    <t>Fixed deposit pledged with bank</t>
  </si>
  <si>
    <t>Cash and cash equivalents</t>
  </si>
  <si>
    <t>Current liabilities</t>
  </si>
  <si>
    <t>Trade payables</t>
  </si>
  <si>
    <t>Other payables and accruals</t>
  </si>
  <si>
    <t>Borrowings</t>
  </si>
  <si>
    <t>Taxation</t>
  </si>
  <si>
    <t>Net current assets</t>
  </si>
  <si>
    <t>Capital and reserves</t>
  </si>
  <si>
    <t>Share Capital</t>
  </si>
  <si>
    <t>Reserves</t>
  </si>
  <si>
    <t>Minority shareholders’ interests</t>
  </si>
  <si>
    <t>Long term and deferred liabilities</t>
  </si>
  <si>
    <t>Deferred taxation</t>
  </si>
  <si>
    <t>Net tangible assets per share (sen)</t>
  </si>
  <si>
    <t>Current Year Quarter</t>
  </si>
  <si>
    <t>Preceding Year Corresponding Quarter</t>
  </si>
  <si>
    <t>INDIVIDUAL QUARTER</t>
  </si>
  <si>
    <t>CUMULATIVE QUARTER</t>
  </si>
  <si>
    <t>Revenue</t>
  </si>
  <si>
    <t>Operating profit</t>
  </si>
  <si>
    <t>Interest expense</t>
  </si>
  <si>
    <t>Profit before taxation</t>
  </si>
  <si>
    <t>Interest income</t>
  </si>
  <si>
    <t>Tax expense</t>
  </si>
  <si>
    <t>Net profit for the period</t>
  </si>
  <si>
    <t>Basic earnings per ordinary share (sen)</t>
  </si>
  <si>
    <t>Diluted earnings per ordinary share (sen)</t>
  </si>
  <si>
    <t>The Condensed Consolidated Income Statements should be read in conjunction with the Annual Financial Report for the year ended 31 August 2004.</t>
  </si>
  <si>
    <t>Condensed Consolidated Income Statements</t>
  </si>
  <si>
    <t>The Condensed Consolidated Statements of Changes in Equity should be read in conjunction with the Annual Financial Report for the year ended 31 August 2004.</t>
  </si>
  <si>
    <t>Condensed Consolidated Statements of Changes in Equity</t>
  </si>
  <si>
    <t>Non-distributable</t>
  </si>
  <si>
    <t>Retained Profit</t>
  </si>
  <si>
    <t>Total</t>
  </si>
  <si>
    <t>At 1 September 2004</t>
  </si>
  <si>
    <t>Additional new shares</t>
  </si>
  <si>
    <t>Share premium</t>
  </si>
  <si>
    <t>At 1 September 2003</t>
  </si>
  <si>
    <t>acquisition of subsidiaries companies</t>
  </si>
  <si>
    <t>right issue</t>
  </si>
  <si>
    <t>public issue</t>
  </si>
  <si>
    <t>Listing expenses written off against share premium</t>
  </si>
  <si>
    <t>Dividend paid</t>
  </si>
  <si>
    <t>Condensed Consolidated Cash Flow Statement</t>
  </si>
  <si>
    <t>CASH FLOWS FROM / (USED IN) OPERATING ACTIVITIES</t>
  </si>
  <si>
    <t xml:space="preserve">  Adjustments </t>
  </si>
  <si>
    <t>Operating Profit Before Working Capital Changes</t>
  </si>
  <si>
    <t>Changes in working capital</t>
  </si>
  <si>
    <t xml:space="preserve">  Net changes in current assets </t>
  </si>
  <si>
    <t xml:space="preserve">  Amount due by Associates company</t>
  </si>
  <si>
    <t xml:space="preserve">  Net changes in current liabilities</t>
  </si>
  <si>
    <t>Net Cash (Used In)/Generated From Operations</t>
  </si>
  <si>
    <t xml:space="preserve">  Tax refunded</t>
  </si>
  <si>
    <t xml:space="preserve">  Tax paid</t>
  </si>
  <si>
    <t xml:space="preserve">  Interest expense</t>
  </si>
  <si>
    <t>Net Cash (Used In)/ Generated From Operating Activities</t>
  </si>
  <si>
    <t>CASH FLOWS FROM / (USED IN) INVESTING ACTIVITIES</t>
  </si>
  <si>
    <t xml:space="preserve">  Equity investments</t>
  </si>
  <si>
    <t xml:space="preserve">  Other investments</t>
  </si>
  <si>
    <t>Net Cash Used In Investing Activities</t>
  </si>
  <si>
    <t>CASH FLOWS FROM / (USED IN) FINANCING ACTIVITIES</t>
  </si>
  <si>
    <t xml:space="preserve">  Borrowings</t>
  </si>
  <si>
    <t xml:space="preserve">  Issuance of new shares</t>
  </si>
  <si>
    <t xml:space="preserve">  Short Term Deposit</t>
  </si>
  <si>
    <t xml:space="preserve">  Dividends paid</t>
  </si>
  <si>
    <t>Net Cash Generated From/(Used In) Financing Activities</t>
  </si>
  <si>
    <t>NET (DECREASE) / INCREASE IN CASH AND CASH EQUIVALENTS</t>
  </si>
  <si>
    <t>Effect of exchange rate differences on cash and cash equivalents</t>
  </si>
  <si>
    <t>CASH AND CASH EQUIVALENTS AT BEGINNING OF PERIOD</t>
  </si>
  <si>
    <t>CASH AND CASH EQUIVALENTS AT END OF PERIOD</t>
  </si>
  <si>
    <t>As at Preceding Financial Year Ended</t>
  </si>
  <si>
    <t>At 31 August 2004</t>
  </si>
  <si>
    <t>Cash and bank balances</t>
  </si>
  <si>
    <t>Bank overdraft</t>
  </si>
  <si>
    <t>UNAUDITED RESULTS OF THE GROUP FOR 4TH. QUARTER ENDED 31 AUGUST 2005</t>
  </si>
  <si>
    <t>For the period ended 31 August 2005</t>
  </si>
  <si>
    <t>At 31 August 2005</t>
  </si>
  <si>
    <t>Share of loss of associate company</t>
  </si>
  <si>
    <t>Note</t>
  </si>
  <si>
    <t>B13</t>
  </si>
  <si>
    <t>Profit after taxation</t>
  </si>
  <si>
    <t>Net profit for the year</t>
  </si>
  <si>
    <t>Minority interest*</t>
  </si>
  <si>
    <t>* Sharing of minority interest less than RM1,000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</si>
</sst>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dd\ mmm\ yyyy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</numFmts>
  <fonts count="10">
    <font>
      <sz val="10"/>
      <name val="Arial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170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/>
    </xf>
    <xf numFmtId="171" fontId="1" fillId="0" borderId="0" xfId="15" applyNumberFormat="1" applyFont="1" applyAlignment="1">
      <alignment/>
    </xf>
    <xf numFmtId="172" fontId="1" fillId="0" borderId="0" xfId="15" applyNumberFormat="1" applyFont="1" applyAlignment="1">
      <alignment/>
    </xf>
    <xf numFmtId="172" fontId="1" fillId="0" borderId="2" xfId="15" applyNumberFormat="1" applyFont="1" applyBorder="1" applyAlignment="1">
      <alignment/>
    </xf>
    <xf numFmtId="172" fontId="1" fillId="0" borderId="3" xfId="15" applyNumberFormat="1" applyFont="1" applyBorder="1" applyAlignment="1">
      <alignment/>
    </xf>
    <xf numFmtId="172" fontId="1" fillId="0" borderId="4" xfId="15" applyNumberFormat="1" applyFont="1" applyBorder="1" applyAlignment="1">
      <alignment/>
    </xf>
    <xf numFmtId="172" fontId="1" fillId="0" borderId="5" xfId="15" applyNumberFormat="1" applyFont="1" applyBorder="1" applyAlignment="1">
      <alignment/>
    </xf>
    <xf numFmtId="172" fontId="3" fillId="0" borderId="6" xfId="15" applyNumberFormat="1" applyFont="1" applyBorder="1" applyAlignment="1">
      <alignment/>
    </xf>
    <xf numFmtId="172" fontId="3" fillId="0" borderId="0" xfId="15" applyNumberFormat="1" applyFont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172" fontId="1" fillId="0" borderId="1" xfId="15" applyNumberFormat="1" applyFont="1" applyBorder="1" applyAlignment="1">
      <alignment vertical="top"/>
    </xf>
    <xf numFmtId="172" fontId="1" fillId="0" borderId="0" xfId="15" applyNumberFormat="1" applyFont="1" applyAlignment="1">
      <alignment vertical="top"/>
    </xf>
    <xf numFmtId="172" fontId="1" fillId="0" borderId="2" xfId="15" applyNumberFormat="1" applyFont="1" applyBorder="1" applyAlignment="1">
      <alignment vertical="top"/>
    </xf>
    <xf numFmtId="172" fontId="1" fillId="0" borderId="6" xfId="15" applyNumberFormat="1" applyFont="1" applyBorder="1" applyAlignment="1">
      <alignment vertical="top"/>
    </xf>
    <xf numFmtId="172" fontId="1" fillId="0" borderId="0" xfId="15" applyNumberFormat="1" applyFont="1" applyBorder="1" applyAlignment="1">
      <alignment vertical="top"/>
    </xf>
    <xf numFmtId="43" fontId="1" fillId="0" borderId="0" xfId="15" applyNumberFormat="1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43" fontId="1" fillId="0" borderId="0" xfId="15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2" fontId="3" fillId="0" borderId="7" xfId="15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2" fontId="3" fillId="0" borderId="0" xfId="15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72" fontId="0" fillId="0" borderId="0" xfId="15" applyNumberFormat="1" applyAlignment="1">
      <alignment/>
    </xf>
    <xf numFmtId="172" fontId="0" fillId="0" borderId="2" xfId="15" applyNumberFormat="1" applyBorder="1" applyAlignment="1">
      <alignment/>
    </xf>
    <xf numFmtId="172" fontId="0" fillId="0" borderId="3" xfId="15" applyNumberFormat="1" applyBorder="1" applyAlignment="1">
      <alignment/>
    </xf>
    <xf numFmtId="172" fontId="0" fillId="0" borderId="8" xfId="15" applyNumberFormat="1" applyBorder="1" applyAlignment="1">
      <alignment/>
    </xf>
    <xf numFmtId="172" fontId="0" fillId="0" borderId="4" xfId="15" applyNumberFormat="1" applyBorder="1" applyAlignment="1">
      <alignment/>
    </xf>
    <xf numFmtId="43" fontId="1" fillId="0" borderId="0" xfId="15" applyNumberFormat="1" applyFont="1" applyAlignment="1">
      <alignment horizontal="right" vertical="top"/>
    </xf>
    <xf numFmtId="43" fontId="1" fillId="0" borderId="0" xfId="15" applyNumberFormat="1" applyFont="1" applyAlignment="1">
      <alignment/>
    </xf>
    <xf numFmtId="43" fontId="1" fillId="0" borderId="0" xfId="15" applyNumberFormat="1" applyFont="1" applyAlignment="1">
      <alignment horizontal="right"/>
    </xf>
    <xf numFmtId="172" fontId="6" fillId="0" borderId="6" xfId="15" applyNumberFormat="1" applyFont="1" applyBorder="1" applyAlignment="1">
      <alignment/>
    </xf>
    <xf numFmtId="172" fontId="0" fillId="0" borderId="0" xfId="15" applyNumberFormat="1" applyFont="1" applyAlignment="1">
      <alignment/>
    </xf>
    <xf numFmtId="172" fontId="0" fillId="0" borderId="6" xfId="15" applyNumberFormat="1" applyFont="1" applyBorder="1" applyAlignment="1">
      <alignment/>
    </xf>
    <xf numFmtId="172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8" fillId="0" borderId="0" xfId="0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tabSelected="1" workbookViewId="0" topLeftCell="A29">
      <selection activeCell="D43" sqref="D43"/>
    </sheetView>
  </sheetViews>
  <sheetFormatPr defaultColWidth="9.140625" defaultRowHeight="12.75"/>
  <cols>
    <col min="1" max="1" width="3.57421875" style="1" customWidth="1"/>
    <col min="2" max="2" width="43.00390625" style="1" customWidth="1"/>
    <col min="3" max="3" width="9.140625" style="1" customWidth="1"/>
    <col min="4" max="4" width="13.7109375" style="1" customWidth="1"/>
    <col min="5" max="5" width="3.140625" style="1" customWidth="1"/>
    <col min="6" max="6" width="13.7109375" style="1" customWidth="1"/>
    <col min="7" max="16384" width="9.140625" style="1" customWidth="1"/>
  </cols>
  <sheetData>
    <row r="1" ht="14.25">
      <c r="A1" s="1" t="s">
        <v>0</v>
      </c>
    </row>
    <row r="2" ht="14.25">
      <c r="A2" s="2" t="s">
        <v>90</v>
      </c>
    </row>
    <row r="3" ht="14.25"/>
    <row r="4" ht="15">
      <c r="A4" s="3" t="s">
        <v>1</v>
      </c>
    </row>
    <row r="5" ht="15">
      <c r="A5" s="3" t="s">
        <v>92</v>
      </c>
    </row>
    <row r="6" spans="4:6" ht="42.75" customHeight="1">
      <c r="D6" s="15" t="s">
        <v>4</v>
      </c>
      <c r="E6" s="16"/>
      <c r="F6" s="15" t="s">
        <v>86</v>
      </c>
    </row>
    <row r="7" spans="4:6" ht="14.25">
      <c r="D7" s="5">
        <v>38595</v>
      </c>
      <c r="E7" s="4"/>
      <c r="F7" s="5">
        <v>38230</v>
      </c>
    </row>
    <row r="8" spans="4:6" ht="14.25">
      <c r="D8" s="4" t="s">
        <v>2</v>
      </c>
      <c r="E8" s="4"/>
      <c r="F8" s="4" t="s">
        <v>5</v>
      </c>
    </row>
    <row r="9" spans="4:6" ht="14.25">
      <c r="D9" s="4" t="s">
        <v>3</v>
      </c>
      <c r="E9" s="4"/>
      <c r="F9" s="4" t="s">
        <v>3</v>
      </c>
    </row>
    <row r="10" spans="1:6" ht="6" customHeight="1">
      <c r="A10" s="6"/>
      <c r="B10" s="6"/>
      <c r="C10" s="6"/>
      <c r="D10" s="6"/>
      <c r="E10" s="6"/>
      <c r="F10" s="6"/>
    </row>
    <row r="11" spans="4:6" ht="6" customHeight="1">
      <c r="D11" s="8"/>
      <c r="E11" s="8"/>
      <c r="F11" s="8"/>
    </row>
    <row r="12" spans="1:6" ht="14.25">
      <c r="A12" s="1" t="s">
        <v>6</v>
      </c>
      <c r="D12" s="8">
        <v>33505</v>
      </c>
      <c r="E12" s="8"/>
      <c r="F12" s="8">
        <v>34483</v>
      </c>
    </row>
    <row r="13" spans="1:6" ht="14.25">
      <c r="A13" s="1" t="s">
        <v>7</v>
      </c>
      <c r="D13" s="8">
        <v>1931</v>
      </c>
      <c r="E13" s="8"/>
      <c r="F13" s="8">
        <v>152</v>
      </c>
    </row>
    <row r="14" spans="1:6" ht="14.25">
      <c r="A14" s="1" t="s">
        <v>8</v>
      </c>
      <c r="D14" s="8">
        <v>3643</v>
      </c>
      <c r="E14" s="8"/>
      <c r="F14" s="8">
        <v>3543</v>
      </c>
    </row>
    <row r="15" spans="1:6" ht="14.25">
      <c r="A15" s="1" t="s">
        <v>9</v>
      </c>
      <c r="D15" s="8">
        <v>-6903</v>
      </c>
      <c r="E15" s="8"/>
      <c r="F15" s="8">
        <v>-7766</v>
      </c>
    </row>
    <row r="16" spans="4:6" ht="14.25">
      <c r="D16" s="9">
        <f>SUM(D12:D15)</f>
        <v>32176</v>
      </c>
      <c r="E16" s="8"/>
      <c r="F16" s="9">
        <f>SUM(F12:F15)</f>
        <v>30412</v>
      </c>
    </row>
    <row r="17" spans="1:6" ht="14.25">
      <c r="A17" s="1" t="s">
        <v>10</v>
      </c>
      <c r="D17" s="8"/>
      <c r="E17" s="8"/>
      <c r="F17" s="8"/>
    </row>
    <row r="18" spans="2:6" ht="14.25">
      <c r="B18" s="1" t="s">
        <v>11</v>
      </c>
      <c r="D18" s="10">
        <v>42920</v>
      </c>
      <c r="E18" s="8"/>
      <c r="F18" s="10">
        <v>33936</v>
      </c>
    </row>
    <row r="19" spans="2:6" ht="14.25">
      <c r="B19" s="1" t="s">
        <v>12</v>
      </c>
      <c r="D19" s="11">
        <v>24977</v>
      </c>
      <c r="E19" s="8"/>
      <c r="F19" s="11">
        <v>19453</v>
      </c>
    </row>
    <row r="20" spans="2:6" ht="14.25">
      <c r="B20" s="1" t="s">
        <v>13</v>
      </c>
      <c r="D20" s="11">
        <v>10285</v>
      </c>
      <c r="E20" s="8"/>
      <c r="F20" s="11">
        <v>10353</v>
      </c>
    </row>
    <row r="21" spans="2:6" ht="14.25">
      <c r="B21" s="1" t="s">
        <v>14</v>
      </c>
      <c r="D21" s="11">
        <v>2092</v>
      </c>
      <c r="E21" s="8"/>
      <c r="F21" s="11">
        <v>3341</v>
      </c>
    </row>
    <row r="22" spans="2:6" ht="14.25">
      <c r="B22" s="1" t="s">
        <v>15</v>
      </c>
      <c r="D22" s="11">
        <v>4557</v>
      </c>
      <c r="E22" s="8"/>
      <c r="F22" s="11">
        <v>3880</v>
      </c>
    </row>
    <row r="23" spans="2:6" ht="14.25">
      <c r="B23" s="1" t="s">
        <v>16</v>
      </c>
      <c r="D23" s="11">
        <v>5136</v>
      </c>
      <c r="E23" s="8"/>
      <c r="F23" s="11">
        <v>2137</v>
      </c>
    </row>
    <row r="24" spans="4:6" ht="14.25">
      <c r="D24" s="12">
        <f>SUM(D18:D23)</f>
        <v>89967</v>
      </c>
      <c r="E24" s="8"/>
      <c r="F24" s="12">
        <f>SUM(F18:F23)</f>
        <v>73100</v>
      </c>
    </row>
    <row r="25" spans="1:6" ht="14.25">
      <c r="A25" s="1" t="s">
        <v>17</v>
      </c>
      <c r="D25" s="10"/>
      <c r="E25" s="8"/>
      <c r="F25" s="10"/>
    </row>
    <row r="26" spans="2:6" ht="14.25">
      <c r="B26" s="1" t="s">
        <v>18</v>
      </c>
      <c r="D26" s="11">
        <v>14554</v>
      </c>
      <c r="E26" s="8"/>
      <c r="F26" s="11">
        <v>8356</v>
      </c>
    </row>
    <row r="27" spans="2:6" ht="14.25">
      <c r="B27" s="1" t="s">
        <v>19</v>
      </c>
      <c r="D27" s="11">
        <v>1651</v>
      </c>
      <c r="E27" s="8"/>
      <c r="F27" s="11">
        <v>2421</v>
      </c>
    </row>
    <row r="28" spans="2:6" ht="14.25">
      <c r="B28" s="1" t="s">
        <v>20</v>
      </c>
      <c r="D28" s="11">
        <v>45937</v>
      </c>
      <c r="E28" s="8"/>
      <c r="F28" s="11">
        <v>39117</v>
      </c>
    </row>
    <row r="29" spans="2:6" ht="14.25">
      <c r="B29" s="1" t="s">
        <v>21</v>
      </c>
      <c r="D29" s="11">
        <v>-1076</v>
      </c>
      <c r="E29" s="8"/>
      <c r="F29" s="11">
        <v>-614</v>
      </c>
    </row>
    <row r="30" spans="4:6" ht="14.25">
      <c r="D30" s="12">
        <f>SUM(D26:D29)</f>
        <v>61066</v>
      </c>
      <c r="E30" s="8"/>
      <c r="F30" s="12">
        <f>SUM(F26:F29)</f>
        <v>49280</v>
      </c>
    </row>
    <row r="31" spans="1:6" ht="21.75" customHeight="1">
      <c r="A31" s="1" t="s">
        <v>22</v>
      </c>
      <c r="D31" s="8">
        <f>+D24-D30</f>
        <v>28901</v>
      </c>
      <c r="E31" s="8"/>
      <c r="F31" s="8">
        <f>+F24-F30</f>
        <v>23820</v>
      </c>
    </row>
    <row r="32" spans="4:6" ht="15.75" thickBot="1">
      <c r="D32" s="13">
        <f>+D31+D16</f>
        <v>61077</v>
      </c>
      <c r="E32" s="14"/>
      <c r="F32" s="13">
        <f>+F31+F16</f>
        <v>54232</v>
      </c>
    </row>
    <row r="33" spans="1:6" ht="15" thickTop="1">
      <c r="A33" s="1" t="s">
        <v>23</v>
      </c>
      <c r="D33" s="8"/>
      <c r="E33" s="8"/>
      <c r="F33" s="8"/>
    </row>
    <row r="34" spans="2:6" ht="14.25">
      <c r="B34" s="1" t="s">
        <v>24</v>
      </c>
      <c r="D34" s="8">
        <v>42169</v>
      </c>
      <c r="E34" s="8"/>
      <c r="F34" s="8">
        <v>40000</v>
      </c>
    </row>
    <row r="35" spans="2:6" ht="14.25">
      <c r="B35" s="1" t="s">
        <v>25</v>
      </c>
      <c r="D35" s="8">
        <f>6816+10712</f>
        <v>17528</v>
      </c>
      <c r="E35" s="8"/>
      <c r="F35" s="8">
        <v>12413</v>
      </c>
    </row>
    <row r="36" spans="4:6" ht="14.25">
      <c r="D36" s="9">
        <f>SUM(D34:D35)</f>
        <v>59697</v>
      </c>
      <c r="E36" s="8"/>
      <c r="F36" s="9">
        <f>SUM(F34:F35)</f>
        <v>52413</v>
      </c>
    </row>
    <row r="37" spans="1:6" ht="14.25">
      <c r="A37" s="1" t="s">
        <v>26</v>
      </c>
      <c r="D37" s="8">
        <v>41</v>
      </c>
      <c r="E37" s="8"/>
      <c r="F37" s="8">
        <v>41</v>
      </c>
    </row>
    <row r="38" spans="1:6" ht="14.25">
      <c r="A38" s="1" t="s">
        <v>27</v>
      </c>
      <c r="D38" s="8"/>
      <c r="E38" s="8"/>
      <c r="F38" s="8"/>
    </row>
    <row r="39" spans="2:6" ht="14.25">
      <c r="B39" s="1" t="s">
        <v>20</v>
      </c>
      <c r="D39" s="8">
        <v>241</v>
      </c>
      <c r="E39" s="8"/>
      <c r="F39" s="8">
        <v>680</v>
      </c>
    </row>
    <row r="40" spans="2:6" ht="14.25">
      <c r="B40" s="1" t="s">
        <v>28</v>
      </c>
      <c r="D40" s="8">
        <v>1098</v>
      </c>
      <c r="E40" s="8"/>
      <c r="F40" s="8">
        <v>1098</v>
      </c>
    </row>
    <row r="41" spans="4:6" ht="15.75" thickBot="1">
      <c r="D41" s="13">
        <f>SUM(D36:D40)</f>
        <v>61077</v>
      </c>
      <c r="E41" s="14"/>
      <c r="F41" s="13">
        <f>SUM(F36:F40)</f>
        <v>54232</v>
      </c>
    </row>
    <row r="42" spans="4:6" ht="15" thickTop="1">
      <c r="D42" s="8">
        <f>+IF(D41-D32=0,"","ERROR!")</f>
      </c>
      <c r="E42" s="8"/>
      <c r="F42" s="8">
        <f>+IF(F41-F32=0,"","ERROR!")</f>
      </c>
    </row>
    <row r="43" spans="1:6" ht="14.25">
      <c r="A43" s="1" t="s">
        <v>29</v>
      </c>
      <c r="D43" s="45">
        <f>+(D36-D15)/(D34*2)*100</f>
        <v>78.96796224714838</v>
      </c>
      <c r="E43" s="8"/>
      <c r="F43" s="44">
        <v>75.22</v>
      </c>
    </row>
    <row r="44" spans="4:6" ht="14.25">
      <c r="D44" s="8"/>
      <c r="E44" s="8"/>
      <c r="F44" s="8"/>
    </row>
    <row r="45" spans="1:9" ht="32.25" customHeight="1">
      <c r="A45" s="50" t="s">
        <v>43</v>
      </c>
      <c r="B45" s="50"/>
      <c r="C45" s="50"/>
      <c r="D45" s="50"/>
      <c r="E45" s="50"/>
      <c r="F45" s="50"/>
      <c r="G45" s="26"/>
      <c r="H45" s="26"/>
      <c r="I45" s="26"/>
    </row>
    <row r="46" spans="4:6" ht="14.25">
      <c r="D46" s="8"/>
      <c r="E46" s="8"/>
      <c r="F46" s="8"/>
    </row>
    <row r="47" spans="4:6" ht="14.25">
      <c r="D47" s="8"/>
      <c r="E47" s="8"/>
      <c r="F47" s="8"/>
    </row>
    <row r="48" spans="4:6" ht="14.25">
      <c r="D48" s="7"/>
      <c r="E48" s="8"/>
      <c r="F48" s="7"/>
    </row>
    <row r="49" spans="4:6" ht="14.25">
      <c r="D49" s="8"/>
      <c r="E49" s="8"/>
      <c r="F49" s="8"/>
    </row>
    <row r="50" spans="4:6" ht="14.25">
      <c r="D50" s="8"/>
      <c r="E50" s="8"/>
      <c r="F50" s="8"/>
    </row>
    <row r="51" spans="4:6" ht="14.25">
      <c r="D51" s="8"/>
      <c r="E51" s="8"/>
      <c r="F51" s="8"/>
    </row>
    <row r="52" spans="4:6" ht="14.25">
      <c r="D52" s="8"/>
      <c r="E52" s="8"/>
      <c r="F52" s="8"/>
    </row>
    <row r="53" spans="4:6" ht="14.25">
      <c r="D53" s="8"/>
      <c r="E53" s="8"/>
      <c r="F53" s="8"/>
    </row>
    <row r="54" spans="4:6" ht="14.25">
      <c r="D54" s="8"/>
      <c r="E54" s="8"/>
      <c r="F54" s="8"/>
    </row>
    <row r="55" spans="4:6" ht="14.25">
      <c r="D55" s="8"/>
      <c r="E55" s="8"/>
      <c r="F55" s="8"/>
    </row>
    <row r="56" spans="4:6" ht="14.25">
      <c r="D56" s="8"/>
      <c r="E56" s="8"/>
      <c r="F56" s="8"/>
    </row>
    <row r="57" spans="4:6" ht="14.25">
      <c r="D57" s="8"/>
      <c r="E57" s="8"/>
      <c r="F57" s="8"/>
    </row>
    <row r="58" spans="4:6" ht="14.25">
      <c r="D58" s="8"/>
      <c r="E58" s="8"/>
      <c r="F58" s="8"/>
    </row>
    <row r="59" spans="4:6" ht="14.25">
      <c r="D59" s="8"/>
      <c r="E59" s="8"/>
      <c r="F59" s="8"/>
    </row>
    <row r="60" spans="4:6" ht="14.25">
      <c r="D60" s="8"/>
      <c r="E60" s="8"/>
      <c r="F60" s="8"/>
    </row>
    <row r="61" spans="4:6" ht="14.25">
      <c r="D61" s="8"/>
      <c r="E61" s="8"/>
      <c r="F61" s="8"/>
    </row>
    <row r="62" spans="4:6" ht="14.25">
      <c r="D62" s="8"/>
      <c r="E62" s="8"/>
      <c r="F62" s="8"/>
    </row>
    <row r="63" spans="4:6" ht="14.25">
      <c r="D63" s="8"/>
      <c r="E63" s="8"/>
      <c r="F63" s="8"/>
    </row>
    <row r="64" spans="4:6" ht="14.25">
      <c r="D64" s="8"/>
      <c r="E64" s="8"/>
      <c r="F64" s="8"/>
    </row>
    <row r="65" spans="4:6" ht="14.25">
      <c r="D65" s="8"/>
      <c r="E65" s="8"/>
      <c r="F65" s="8"/>
    </row>
    <row r="66" spans="4:6" ht="14.25">
      <c r="D66" s="8"/>
      <c r="E66" s="8"/>
      <c r="F66" s="8"/>
    </row>
    <row r="67" spans="4:6" ht="14.25">
      <c r="D67" s="8"/>
      <c r="E67" s="8"/>
      <c r="F67" s="8"/>
    </row>
    <row r="68" spans="4:6" ht="14.25">
      <c r="D68" s="8"/>
      <c r="E68" s="8"/>
      <c r="F68" s="8"/>
    </row>
    <row r="69" spans="4:6" ht="14.25">
      <c r="D69" s="8"/>
      <c r="E69" s="8"/>
      <c r="F69" s="8"/>
    </row>
    <row r="70" spans="4:6" ht="14.25">
      <c r="D70" s="8"/>
      <c r="E70" s="8"/>
      <c r="F70" s="8"/>
    </row>
    <row r="71" spans="4:6" ht="14.25">
      <c r="D71" s="8"/>
      <c r="E71" s="8"/>
      <c r="F71" s="8"/>
    </row>
    <row r="72" spans="4:6" ht="14.25">
      <c r="D72" s="8"/>
      <c r="E72" s="8"/>
      <c r="F72" s="8"/>
    </row>
    <row r="73" spans="4:6" ht="14.25">
      <c r="D73" s="8"/>
      <c r="E73" s="8"/>
      <c r="F73" s="8"/>
    </row>
    <row r="74" spans="4:6" ht="14.25">
      <c r="D74" s="8"/>
      <c r="E74" s="8"/>
      <c r="F74" s="8"/>
    </row>
    <row r="75" spans="4:6" ht="14.25">
      <c r="D75" s="8"/>
      <c r="E75" s="8"/>
      <c r="F75" s="8"/>
    </row>
    <row r="76" spans="4:6" ht="14.25">
      <c r="D76" s="8"/>
      <c r="E76" s="8"/>
      <c r="F76" s="8"/>
    </row>
    <row r="77" spans="4:6" ht="14.25">
      <c r="D77" s="8"/>
      <c r="E77" s="8"/>
      <c r="F77" s="8"/>
    </row>
    <row r="78" spans="4:6" ht="14.25">
      <c r="D78" s="8"/>
      <c r="E78" s="8"/>
      <c r="F78" s="8"/>
    </row>
    <row r="79" spans="4:6" ht="14.25">
      <c r="D79" s="8"/>
      <c r="E79" s="8"/>
      <c r="F79" s="8"/>
    </row>
    <row r="80" spans="4:6" ht="14.25">
      <c r="D80" s="8"/>
      <c r="E80" s="8"/>
      <c r="F80" s="8"/>
    </row>
    <row r="81" spans="4:6" ht="14.25">
      <c r="D81" s="8"/>
      <c r="E81" s="8"/>
      <c r="F81" s="8"/>
    </row>
    <row r="82" spans="4:6" ht="14.25">
      <c r="D82" s="8"/>
      <c r="E82" s="8"/>
      <c r="F82" s="8"/>
    </row>
    <row r="83" spans="4:6" ht="14.25">
      <c r="D83" s="8"/>
      <c r="E83" s="8"/>
      <c r="F83" s="8"/>
    </row>
    <row r="84" spans="4:6" ht="14.25">
      <c r="D84" s="8"/>
      <c r="E84" s="8"/>
      <c r="F84" s="8"/>
    </row>
    <row r="85" spans="4:6" ht="14.25">
      <c r="D85" s="8"/>
      <c r="E85" s="8"/>
      <c r="F85" s="8"/>
    </row>
    <row r="86" spans="4:6" ht="14.25">
      <c r="D86" s="8"/>
      <c r="E86" s="8"/>
      <c r="F86" s="8"/>
    </row>
    <row r="87" spans="4:6" ht="14.25">
      <c r="D87" s="8"/>
      <c r="E87" s="8"/>
      <c r="F87" s="8"/>
    </row>
    <row r="88" spans="4:6" ht="14.25">
      <c r="D88" s="8"/>
      <c r="E88" s="8"/>
      <c r="F88" s="8"/>
    </row>
    <row r="89" spans="4:6" ht="14.25">
      <c r="D89" s="8"/>
      <c r="E89" s="8"/>
      <c r="F89" s="8"/>
    </row>
    <row r="90" spans="4:6" ht="14.25">
      <c r="D90" s="8"/>
      <c r="E90" s="8"/>
      <c r="F90" s="8"/>
    </row>
    <row r="91" spans="4:6" ht="14.25">
      <c r="D91" s="8"/>
      <c r="E91" s="8"/>
      <c r="F91" s="8"/>
    </row>
    <row r="92" spans="4:6" ht="14.25">
      <c r="D92" s="8"/>
      <c r="E92" s="8"/>
      <c r="F92" s="8"/>
    </row>
    <row r="93" spans="4:6" ht="14.25">
      <c r="D93" s="8"/>
      <c r="E93" s="8"/>
      <c r="F93" s="8"/>
    </row>
    <row r="94" spans="4:6" ht="14.25">
      <c r="D94" s="8"/>
      <c r="E94" s="8"/>
      <c r="F94" s="8"/>
    </row>
    <row r="95" spans="4:6" ht="14.25">
      <c r="D95" s="8"/>
      <c r="E95" s="8"/>
      <c r="F95" s="8"/>
    </row>
    <row r="96" spans="4:6" ht="14.25">
      <c r="D96" s="8"/>
      <c r="E96" s="8"/>
      <c r="F96" s="8"/>
    </row>
    <row r="97" spans="4:6" ht="14.25">
      <c r="D97" s="8"/>
      <c r="E97" s="8"/>
      <c r="F97" s="8"/>
    </row>
    <row r="98" spans="4:6" ht="14.25">
      <c r="D98" s="8"/>
      <c r="E98" s="8"/>
      <c r="F98" s="8"/>
    </row>
    <row r="99" spans="4:6" ht="14.25">
      <c r="D99" s="8"/>
      <c r="E99" s="8"/>
      <c r="F99" s="8"/>
    </row>
    <row r="100" spans="4:6" ht="14.25">
      <c r="D100" s="8"/>
      <c r="E100" s="8"/>
      <c r="F100" s="8"/>
    </row>
    <row r="101" spans="4:6" ht="14.25">
      <c r="D101" s="8"/>
      <c r="E101" s="8"/>
      <c r="F101" s="8"/>
    </row>
    <row r="102" spans="4:6" ht="14.25">
      <c r="D102" s="8"/>
      <c r="E102" s="8"/>
      <c r="F102" s="8"/>
    </row>
    <row r="103" spans="4:6" ht="14.25">
      <c r="D103" s="8"/>
      <c r="E103" s="8"/>
      <c r="F103" s="8"/>
    </row>
    <row r="104" spans="4:6" ht="14.25">
      <c r="D104" s="8"/>
      <c r="E104" s="8"/>
      <c r="F104" s="8"/>
    </row>
    <row r="105" spans="4:6" ht="14.25">
      <c r="D105" s="8"/>
      <c r="E105" s="8"/>
      <c r="F105" s="8"/>
    </row>
    <row r="106" spans="4:6" ht="14.25">
      <c r="D106" s="8"/>
      <c r="E106" s="8"/>
      <c r="F106" s="8"/>
    </row>
    <row r="107" spans="4:6" ht="14.25">
      <c r="D107" s="8"/>
      <c r="E107" s="8"/>
      <c r="F107" s="8"/>
    </row>
    <row r="108" spans="4:6" ht="14.25">
      <c r="D108" s="8"/>
      <c r="E108" s="8"/>
      <c r="F108" s="8"/>
    </row>
    <row r="109" spans="4:6" ht="14.25">
      <c r="D109" s="8"/>
      <c r="E109" s="8"/>
      <c r="F109" s="8"/>
    </row>
    <row r="110" spans="4:6" ht="14.25">
      <c r="D110" s="8"/>
      <c r="E110" s="8"/>
      <c r="F110" s="8"/>
    </row>
    <row r="111" spans="4:6" ht="14.25">
      <c r="D111" s="8"/>
      <c r="E111" s="8"/>
      <c r="F111" s="8"/>
    </row>
    <row r="112" spans="4:6" ht="14.25">
      <c r="D112" s="8"/>
      <c r="E112" s="8"/>
      <c r="F112" s="8"/>
    </row>
    <row r="113" spans="4:6" ht="14.25">
      <c r="D113" s="8"/>
      <c r="E113" s="8"/>
      <c r="F113" s="8"/>
    </row>
    <row r="114" spans="4:6" ht="14.25">
      <c r="D114" s="8"/>
      <c r="E114" s="8"/>
      <c r="F114" s="8"/>
    </row>
    <row r="115" spans="4:6" ht="14.25">
      <c r="D115" s="8"/>
      <c r="E115" s="8"/>
      <c r="F115" s="8"/>
    </row>
    <row r="116" spans="4:6" ht="14.25">
      <c r="D116" s="8"/>
      <c r="E116" s="8"/>
      <c r="F116" s="8"/>
    </row>
    <row r="117" spans="4:6" ht="14.25">
      <c r="D117" s="8"/>
      <c r="E117" s="8"/>
      <c r="F117" s="8"/>
    </row>
    <row r="118" spans="4:6" ht="14.25">
      <c r="D118" s="8"/>
      <c r="E118" s="8"/>
      <c r="F118" s="8"/>
    </row>
    <row r="119" spans="4:6" ht="14.25">
      <c r="D119" s="8"/>
      <c r="E119" s="8"/>
      <c r="F119" s="8"/>
    </row>
    <row r="120" spans="4:6" ht="14.25">
      <c r="D120" s="8"/>
      <c r="E120" s="8"/>
      <c r="F120" s="8"/>
    </row>
    <row r="121" spans="4:6" ht="14.25">
      <c r="D121" s="8"/>
      <c r="E121" s="8"/>
      <c r="F121" s="8"/>
    </row>
    <row r="122" spans="4:6" ht="14.25">
      <c r="D122" s="8"/>
      <c r="E122" s="8"/>
      <c r="F122" s="8"/>
    </row>
  </sheetData>
  <mergeCells count="1">
    <mergeCell ref="A45:F45"/>
  </mergeCells>
  <printOptions/>
  <pageMargins left="0.75" right="0.45" top="0.76" bottom="1" header="0.36" footer="0.5"/>
  <pageSetup fitToHeight="1" fitToWidth="1" horizontalDpi="600" verticalDpi="600" orientation="portrait" paperSize="9" r:id="rId3"/>
  <headerFooter alignWithMargins="0">
    <oddHeader>&amp;C&amp;20&amp;UUDS CAPITAL BERHAD &amp;14(502246-P)
</oddHeader>
    <oddFooter>&amp;CPage 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workbookViewId="0" topLeftCell="A2">
      <selection activeCell="B23" sqref="B23"/>
    </sheetView>
  </sheetViews>
  <sheetFormatPr defaultColWidth="9.140625" defaultRowHeight="12.75"/>
  <cols>
    <col min="1" max="1" width="27.421875" style="1" customWidth="1"/>
    <col min="2" max="2" width="6.57421875" style="1" customWidth="1"/>
    <col min="3" max="3" width="13.28125" style="1" customWidth="1"/>
    <col min="4" max="4" width="1.7109375" style="1" customWidth="1"/>
    <col min="5" max="5" width="14.57421875" style="1" customWidth="1"/>
    <col min="6" max="6" width="1.28515625" style="0" customWidth="1"/>
    <col min="7" max="7" width="13.140625" style="1" customWidth="1"/>
    <col min="8" max="8" width="1.28515625" style="1" customWidth="1"/>
    <col min="9" max="9" width="14.57421875" style="1" customWidth="1"/>
    <col min="10" max="16384" width="9.140625" style="1" customWidth="1"/>
  </cols>
  <sheetData>
    <row r="1" ht="14.25">
      <c r="A1" s="1" t="s">
        <v>0</v>
      </c>
    </row>
    <row r="2" ht="14.25">
      <c r="A2" s="2" t="str">
        <f>+'BS'!A2</f>
        <v>UNAUDITED RESULTS OF THE GROUP FOR 4TH. QUARTER ENDED 31 AUGUST 2005</v>
      </c>
    </row>
    <row r="4" ht="15">
      <c r="A4" s="3" t="s">
        <v>44</v>
      </c>
    </row>
    <row r="5" ht="15">
      <c r="A5" s="3" t="s">
        <v>91</v>
      </c>
    </row>
    <row r="6" spans="1:9" ht="15">
      <c r="A6" s="3"/>
      <c r="B6" s="1" t="s">
        <v>94</v>
      </c>
      <c r="C6" s="51" t="s">
        <v>32</v>
      </c>
      <c r="D6" s="51"/>
      <c r="E6" s="51"/>
      <c r="G6" s="51" t="s">
        <v>33</v>
      </c>
      <c r="H6" s="51"/>
      <c r="I6" s="51"/>
    </row>
    <row r="7" spans="3:9" ht="56.25" customHeight="1">
      <c r="C7" s="15" t="s">
        <v>30</v>
      </c>
      <c r="D7" s="15"/>
      <c r="E7" s="15" t="s">
        <v>31</v>
      </c>
      <c r="G7" s="15" t="s">
        <v>30</v>
      </c>
      <c r="H7" s="15"/>
      <c r="I7" s="15" t="s">
        <v>31</v>
      </c>
    </row>
    <row r="8" spans="3:9" ht="14.25">
      <c r="C8" s="5">
        <v>38595</v>
      </c>
      <c r="D8"/>
      <c r="E8" s="5">
        <v>38230</v>
      </c>
      <c r="G8" s="5">
        <f>+C8</f>
        <v>38595</v>
      </c>
      <c r="H8"/>
      <c r="I8" s="5">
        <f>+E8</f>
        <v>38230</v>
      </c>
    </row>
    <row r="9" spans="3:9" ht="14.25">
      <c r="C9" s="4" t="s">
        <v>3</v>
      </c>
      <c r="D9"/>
      <c r="E9" s="4" t="s">
        <v>3</v>
      </c>
      <c r="G9" s="4" t="s">
        <v>3</v>
      </c>
      <c r="H9"/>
      <c r="I9" s="4" t="s">
        <v>3</v>
      </c>
    </row>
    <row r="10" spans="1:9" ht="6" customHeight="1">
      <c r="A10" s="6"/>
      <c r="B10" s="6"/>
      <c r="C10" s="6"/>
      <c r="D10"/>
      <c r="E10" s="6"/>
      <c r="G10" s="6"/>
      <c r="H10"/>
      <c r="I10" s="6"/>
    </row>
    <row r="11" spans="3:9" ht="14.25">
      <c r="C11" s="8"/>
      <c r="D11"/>
      <c r="E11" s="8"/>
      <c r="F11" s="8"/>
      <c r="G11" s="8"/>
      <c r="H11"/>
      <c r="I11" s="8"/>
    </row>
    <row r="12" spans="1:9" s="17" customFormat="1" ht="24.75" customHeight="1">
      <c r="A12" s="19" t="s">
        <v>34</v>
      </c>
      <c r="C12" s="20">
        <f>98538-72271</f>
        <v>26267</v>
      </c>
      <c r="D12"/>
      <c r="E12" s="20">
        <v>25801</v>
      </c>
      <c r="F12" s="21"/>
      <c r="G12" s="20">
        <v>98538</v>
      </c>
      <c r="H12"/>
      <c r="I12" s="20">
        <v>95331</v>
      </c>
    </row>
    <row r="13" spans="1:11" s="17" customFormat="1" ht="24.75" customHeight="1">
      <c r="A13" s="17" t="s">
        <v>35</v>
      </c>
      <c r="C13" s="21">
        <f>9274-8883+863</f>
        <v>1254</v>
      </c>
      <c r="D13"/>
      <c r="E13" s="21">
        <v>3771</v>
      </c>
      <c r="F13" s="21"/>
      <c r="G13" s="21">
        <f>9274+863</f>
        <v>10137</v>
      </c>
      <c r="H13"/>
      <c r="I13" s="21">
        <f>10571+2092</f>
        <v>12663</v>
      </c>
      <c r="K13" s="49"/>
    </row>
    <row r="14" spans="1:9" s="17" customFormat="1" ht="24.75" customHeight="1">
      <c r="A14" s="17" t="s">
        <v>36</v>
      </c>
      <c r="C14" s="21">
        <f>-2593+1903</f>
        <v>-690</v>
      </c>
      <c r="D14"/>
      <c r="E14" s="21">
        <v>-162</v>
      </c>
      <c r="F14" s="21"/>
      <c r="G14" s="21">
        <v>-2593</v>
      </c>
      <c r="H14"/>
      <c r="I14" s="21">
        <f>-2299+188</f>
        <v>-2111</v>
      </c>
    </row>
    <row r="15" spans="1:9" s="17" customFormat="1" ht="24.75" customHeight="1">
      <c r="A15" s="17" t="s">
        <v>38</v>
      </c>
      <c r="C15" s="21">
        <v>1</v>
      </c>
      <c r="D15"/>
      <c r="E15" s="21">
        <v>6</v>
      </c>
      <c r="F15" s="21"/>
      <c r="G15" s="21">
        <v>10</v>
      </c>
      <c r="H15"/>
      <c r="I15" s="21">
        <v>65</v>
      </c>
    </row>
    <row r="16" spans="1:9" s="17" customFormat="1" ht="24.75" customHeight="1">
      <c r="A16" s="17" t="s">
        <v>93</v>
      </c>
      <c r="C16" s="21">
        <v>-30</v>
      </c>
      <c r="D16"/>
      <c r="E16" s="21">
        <v>-43</v>
      </c>
      <c r="F16" s="21"/>
      <c r="G16" s="21">
        <v>-146</v>
      </c>
      <c r="H16"/>
      <c r="I16" s="21">
        <v>-46</v>
      </c>
    </row>
    <row r="17" spans="1:10" s="17" customFormat="1" ht="24.75" customHeight="1">
      <c r="A17" s="19" t="s">
        <v>37</v>
      </c>
      <c r="C17" s="22">
        <f>SUM(C13:C16)</f>
        <v>535</v>
      </c>
      <c r="D17"/>
      <c r="E17" s="22">
        <f>SUM(E13:E16)</f>
        <v>3572</v>
      </c>
      <c r="F17" s="21"/>
      <c r="G17" s="22">
        <f>SUM(G13:G16)</f>
        <v>7408</v>
      </c>
      <c r="H17"/>
      <c r="I17" s="22">
        <f>SUM(I13:I16)</f>
        <v>10571</v>
      </c>
      <c r="J17" s="49"/>
    </row>
    <row r="18" spans="1:9" s="17" customFormat="1" ht="24.75" customHeight="1">
      <c r="A18" s="17" t="s">
        <v>39</v>
      </c>
      <c r="C18" s="21">
        <v>2</v>
      </c>
      <c r="D18"/>
      <c r="E18" s="21">
        <v>-572</v>
      </c>
      <c r="F18" s="21"/>
      <c r="G18" s="21">
        <v>-1738</v>
      </c>
      <c r="H18"/>
      <c r="I18" s="21">
        <v>-2053</v>
      </c>
    </row>
    <row r="19" spans="1:9" s="17" customFormat="1" ht="24.75" customHeight="1">
      <c r="A19" s="19" t="s">
        <v>96</v>
      </c>
      <c r="C19" s="22">
        <f>+C17+C18</f>
        <v>537</v>
      </c>
      <c r="D19"/>
      <c r="E19" s="22">
        <f>SUM(E17:E18)</f>
        <v>3000</v>
      </c>
      <c r="F19" s="21"/>
      <c r="G19" s="22">
        <f>+G17+G18</f>
        <v>5670</v>
      </c>
      <c r="H19"/>
      <c r="I19" s="22">
        <f>SUM(I17:I18)</f>
        <v>8518</v>
      </c>
    </row>
    <row r="20" spans="1:9" s="17" customFormat="1" ht="24.75" customHeight="1">
      <c r="A20" s="17" t="s">
        <v>98</v>
      </c>
      <c r="C20" s="21">
        <v>0</v>
      </c>
      <c r="D20"/>
      <c r="E20" s="21">
        <v>21</v>
      </c>
      <c r="F20" s="21"/>
      <c r="G20" s="21">
        <v>0</v>
      </c>
      <c r="H20"/>
      <c r="I20" s="21">
        <v>-78</v>
      </c>
    </row>
    <row r="21" spans="1:9" s="17" customFormat="1" ht="24.75" customHeight="1" thickBot="1">
      <c r="A21" s="19" t="s">
        <v>40</v>
      </c>
      <c r="C21" s="23">
        <f>SUM(C19:C20)</f>
        <v>537</v>
      </c>
      <c r="D21"/>
      <c r="E21" s="23">
        <f>SUM(E19:E20)</f>
        <v>3021</v>
      </c>
      <c r="F21" s="21"/>
      <c r="G21" s="23">
        <f>SUM(G19:G20)</f>
        <v>5670</v>
      </c>
      <c r="H21"/>
      <c r="I21" s="23">
        <f>SUM(I19:I20)</f>
        <v>8440</v>
      </c>
    </row>
    <row r="22" spans="1:9" s="17" customFormat="1" ht="24.75" customHeight="1" thickTop="1">
      <c r="A22" s="19"/>
      <c r="C22" s="24"/>
      <c r="D22"/>
      <c r="E22" s="24"/>
      <c r="F22" s="21"/>
      <c r="G22" s="24"/>
      <c r="H22"/>
      <c r="I22" s="24"/>
    </row>
    <row r="23" spans="1:9" s="17" customFormat="1" ht="45" customHeight="1">
      <c r="A23" s="18" t="s">
        <v>41</v>
      </c>
      <c r="B23" s="17" t="s">
        <v>95</v>
      </c>
      <c r="C23" s="43">
        <f>+C21/('BS'!$D$34*2)*100</f>
        <v>0.6367236595603405</v>
      </c>
      <c r="D23"/>
      <c r="E23" s="25">
        <v>3.78</v>
      </c>
      <c r="F23" s="25"/>
      <c r="G23" s="43">
        <v>6.82</v>
      </c>
      <c r="H23"/>
      <c r="I23" s="25">
        <f>8439590/55811716*100</f>
        <v>15.121538280600438</v>
      </c>
    </row>
    <row r="24" spans="1:9" s="17" customFormat="1" ht="35.25" customHeight="1">
      <c r="A24" s="18" t="s">
        <v>42</v>
      </c>
      <c r="C24" s="25"/>
      <c r="D24"/>
      <c r="E24" s="25"/>
      <c r="F24" s="25"/>
      <c r="G24" s="25"/>
      <c r="H24"/>
      <c r="I24" s="25"/>
    </row>
    <row r="25" spans="3:9" s="17" customFormat="1" ht="24.75" customHeight="1">
      <c r="C25" s="21"/>
      <c r="D25"/>
      <c r="E25" s="21"/>
      <c r="F25" s="21"/>
      <c r="G25" s="21"/>
      <c r="H25"/>
      <c r="I25" s="21"/>
    </row>
    <row r="26" spans="1:9" s="17" customFormat="1" ht="14.25" customHeight="1">
      <c r="A26" s="55" t="s">
        <v>99</v>
      </c>
      <c r="C26" s="21"/>
      <c r="D26"/>
      <c r="E26" s="21"/>
      <c r="F26" s="21"/>
      <c r="G26" s="21"/>
      <c r="H26"/>
      <c r="I26" s="21"/>
    </row>
    <row r="27" spans="3:9" s="17" customFormat="1" ht="14.25">
      <c r="C27" s="21"/>
      <c r="D27"/>
      <c r="E27" s="21"/>
      <c r="F27" s="21"/>
      <c r="G27" s="21"/>
      <c r="H27"/>
      <c r="I27" s="21"/>
    </row>
    <row r="28" spans="1:9" ht="30.75" customHeight="1">
      <c r="A28" s="52" t="s">
        <v>43</v>
      </c>
      <c r="B28" s="52"/>
      <c r="C28" s="52"/>
      <c r="D28" s="52"/>
      <c r="E28" s="52"/>
      <c r="F28" s="52"/>
      <c r="G28" s="52"/>
      <c r="H28" s="52"/>
      <c r="I28" s="52"/>
    </row>
    <row r="29" spans="4:8" ht="14.25">
      <c r="D29"/>
      <c r="F29" s="1"/>
      <c r="H29"/>
    </row>
    <row r="30" spans="4:8" ht="14.25">
      <c r="D30"/>
      <c r="F30" s="1"/>
      <c r="H30"/>
    </row>
    <row r="31" spans="4:8" ht="14.25">
      <c r="D31"/>
      <c r="F31" s="1"/>
      <c r="H31"/>
    </row>
    <row r="32" spans="4:8" ht="14.25">
      <c r="D32"/>
      <c r="F32" s="1"/>
      <c r="H32"/>
    </row>
    <row r="33" spans="4:8" ht="14.25">
      <c r="D33"/>
      <c r="F33" s="1"/>
      <c r="H33"/>
    </row>
    <row r="34" spans="4:8" ht="21.75" customHeight="1">
      <c r="D34"/>
      <c r="F34" s="1"/>
      <c r="H34"/>
    </row>
    <row r="35" spans="4:8" ht="14.25">
      <c r="D35"/>
      <c r="F35" s="1"/>
      <c r="H35"/>
    </row>
    <row r="36" spans="4:8" ht="14.25">
      <c r="D36"/>
      <c r="F36" s="1"/>
      <c r="H36"/>
    </row>
    <row r="37" spans="4:8" ht="14.25">
      <c r="D37"/>
      <c r="F37" s="1"/>
      <c r="H37"/>
    </row>
    <row r="38" spans="4:8" ht="14.25">
      <c r="D38"/>
      <c r="F38" s="1"/>
      <c r="H38"/>
    </row>
    <row r="39" spans="1:10" ht="14.25">
      <c r="A39"/>
      <c r="B39"/>
      <c r="C39"/>
      <c r="D39"/>
      <c r="E39"/>
      <c r="G39"/>
      <c r="H39"/>
      <c r="I39"/>
      <c r="J39"/>
    </row>
    <row r="40" spans="1:10" ht="14.25">
      <c r="A40"/>
      <c r="B40"/>
      <c r="C40"/>
      <c r="D40"/>
      <c r="E40"/>
      <c r="G40"/>
      <c r="H40"/>
      <c r="I40"/>
      <c r="J40"/>
    </row>
    <row r="41" spans="1:10" ht="14.25">
      <c r="A41"/>
      <c r="B41"/>
      <c r="C41"/>
      <c r="D41"/>
      <c r="E41"/>
      <c r="G41"/>
      <c r="H41"/>
      <c r="I41"/>
      <c r="J41"/>
    </row>
    <row r="42" spans="1:10" ht="14.25">
      <c r="A42"/>
      <c r="B42"/>
      <c r="C42"/>
      <c r="D42"/>
      <c r="E42"/>
      <c r="G42"/>
      <c r="H42"/>
      <c r="I42"/>
      <c r="J42"/>
    </row>
    <row r="43" spans="1:10" ht="14.25">
      <c r="A43"/>
      <c r="B43"/>
      <c r="C43"/>
      <c r="D43"/>
      <c r="E43"/>
      <c r="G43"/>
      <c r="H43"/>
      <c r="I43"/>
      <c r="J43"/>
    </row>
    <row r="44" spans="1:10" ht="14.25">
      <c r="A44"/>
      <c r="B44"/>
      <c r="C44"/>
      <c r="D44"/>
      <c r="E44"/>
      <c r="G44"/>
      <c r="H44"/>
      <c r="I44"/>
      <c r="J44"/>
    </row>
    <row r="45" spans="1:10" ht="14.25">
      <c r="A45"/>
      <c r="B45"/>
      <c r="C45"/>
      <c r="D45"/>
      <c r="E45"/>
      <c r="G45"/>
      <c r="H45"/>
      <c r="I45"/>
      <c r="J45"/>
    </row>
    <row r="46" spans="1:10" ht="14.25">
      <c r="A46"/>
      <c r="B46"/>
      <c r="C46"/>
      <c r="D46"/>
      <c r="E46"/>
      <c r="G46"/>
      <c r="H46"/>
      <c r="I46"/>
      <c r="J46"/>
    </row>
    <row r="47" spans="1:10" ht="14.25">
      <c r="A47"/>
      <c r="B47"/>
      <c r="C47"/>
      <c r="D47"/>
      <c r="E47"/>
      <c r="G47"/>
      <c r="H47"/>
      <c r="I47"/>
      <c r="J47"/>
    </row>
    <row r="48" spans="1:10" ht="14.25">
      <c r="A48"/>
      <c r="B48"/>
      <c r="C48"/>
      <c r="D48"/>
      <c r="E48"/>
      <c r="G48"/>
      <c r="H48"/>
      <c r="I48"/>
      <c r="J48"/>
    </row>
    <row r="49" spans="1:10" ht="14.25">
      <c r="A49"/>
      <c r="B49"/>
      <c r="C49"/>
      <c r="D49"/>
      <c r="E49"/>
      <c r="G49"/>
      <c r="H49"/>
      <c r="I49"/>
      <c r="J49"/>
    </row>
    <row r="50" spans="1:10" ht="14.25">
      <c r="A50"/>
      <c r="B50"/>
      <c r="C50"/>
      <c r="D50"/>
      <c r="E50"/>
      <c r="G50"/>
      <c r="H50"/>
      <c r="I50"/>
      <c r="J50"/>
    </row>
    <row r="51" spans="1:10" ht="14.25">
      <c r="A51"/>
      <c r="B51"/>
      <c r="C51"/>
      <c r="D51"/>
      <c r="E51"/>
      <c r="G51"/>
      <c r="H51"/>
      <c r="I51"/>
      <c r="J51"/>
    </row>
    <row r="52" spans="1:10" ht="14.25">
      <c r="A52"/>
      <c r="B52"/>
      <c r="C52"/>
      <c r="D52"/>
      <c r="E52"/>
      <c r="G52"/>
      <c r="H52"/>
      <c r="I52"/>
      <c r="J52"/>
    </row>
    <row r="53" spans="3:9" ht="14.25">
      <c r="C53" s="8"/>
      <c r="D53" s="8"/>
      <c r="E53" s="8"/>
      <c r="G53" s="8"/>
      <c r="H53" s="8"/>
      <c r="I53" s="8"/>
    </row>
    <row r="54" spans="3:9" ht="14.25">
      <c r="C54" s="8"/>
      <c r="D54" s="8"/>
      <c r="E54" s="8"/>
      <c r="G54" s="8"/>
      <c r="H54" s="8"/>
      <c r="I54" s="8"/>
    </row>
    <row r="55" spans="3:9" ht="14.25">
      <c r="C55" s="8"/>
      <c r="D55" s="8"/>
      <c r="E55" s="8"/>
      <c r="G55" s="8"/>
      <c r="H55" s="8"/>
      <c r="I55" s="8"/>
    </row>
    <row r="56" spans="3:9" ht="14.25">
      <c r="C56" s="8"/>
      <c r="D56" s="8"/>
      <c r="E56" s="8"/>
      <c r="G56" s="8"/>
      <c r="H56" s="8"/>
      <c r="I56" s="8"/>
    </row>
    <row r="57" spans="3:9" ht="14.25">
      <c r="C57" s="8"/>
      <c r="D57" s="8"/>
      <c r="E57" s="8"/>
      <c r="G57" s="8"/>
      <c r="H57" s="8"/>
      <c r="I57" s="8"/>
    </row>
    <row r="58" spans="3:9" ht="14.25">
      <c r="C58" s="8"/>
      <c r="D58" s="8"/>
      <c r="E58" s="8"/>
      <c r="G58" s="8"/>
      <c r="H58" s="8"/>
      <c r="I58" s="8"/>
    </row>
    <row r="59" spans="3:9" ht="14.25">
      <c r="C59" s="8"/>
      <c r="D59" s="8"/>
      <c r="E59" s="8"/>
      <c r="G59" s="8"/>
      <c r="H59" s="8"/>
      <c r="I59" s="8"/>
    </row>
    <row r="60" spans="3:9" ht="14.25">
      <c r="C60" s="8"/>
      <c r="D60" s="8"/>
      <c r="E60" s="8"/>
      <c r="G60" s="8"/>
      <c r="H60" s="8"/>
      <c r="I60" s="8"/>
    </row>
    <row r="61" spans="3:9" ht="14.25">
      <c r="C61" s="8"/>
      <c r="D61" s="8"/>
      <c r="E61" s="8"/>
      <c r="G61" s="8"/>
      <c r="H61" s="8"/>
      <c r="I61" s="8"/>
    </row>
    <row r="62" spans="3:9" ht="14.25">
      <c r="C62" s="8"/>
      <c r="D62" s="8"/>
      <c r="E62" s="8"/>
      <c r="G62" s="8"/>
      <c r="H62" s="8"/>
      <c r="I62" s="8"/>
    </row>
    <row r="63" spans="3:9" ht="14.25">
      <c r="C63" s="8"/>
      <c r="D63" s="8"/>
      <c r="E63" s="8"/>
      <c r="G63" s="8"/>
      <c r="H63" s="8"/>
      <c r="I63" s="8"/>
    </row>
    <row r="64" spans="3:9" ht="14.25">
      <c r="C64" s="8"/>
      <c r="D64" s="8"/>
      <c r="E64" s="8"/>
      <c r="G64" s="8"/>
      <c r="H64" s="8"/>
      <c r="I64" s="8"/>
    </row>
    <row r="65" spans="3:9" ht="14.25">
      <c r="C65" s="8"/>
      <c r="D65" s="8"/>
      <c r="E65" s="8"/>
      <c r="G65" s="8"/>
      <c r="H65" s="8"/>
      <c r="I65" s="8"/>
    </row>
    <row r="66" spans="3:9" ht="14.25">
      <c r="C66" s="8"/>
      <c r="D66" s="8"/>
      <c r="E66" s="8"/>
      <c r="G66" s="8"/>
      <c r="H66" s="8"/>
      <c r="I66" s="8"/>
    </row>
    <row r="67" spans="3:9" ht="14.25">
      <c r="C67" s="8"/>
      <c r="D67" s="8"/>
      <c r="E67" s="8"/>
      <c r="G67" s="8"/>
      <c r="H67" s="8"/>
      <c r="I67" s="8"/>
    </row>
    <row r="68" spans="3:9" ht="14.25">
      <c r="C68" s="8"/>
      <c r="D68" s="8"/>
      <c r="E68" s="8"/>
      <c r="G68" s="8"/>
      <c r="H68" s="8"/>
      <c r="I68" s="8"/>
    </row>
    <row r="69" spans="3:9" ht="14.25">
      <c r="C69" s="8"/>
      <c r="D69" s="8"/>
      <c r="E69" s="8"/>
      <c r="G69" s="8"/>
      <c r="H69" s="8"/>
      <c r="I69" s="8"/>
    </row>
    <row r="70" spans="3:9" ht="14.25">
      <c r="C70" s="8"/>
      <c r="D70" s="8"/>
      <c r="E70" s="8"/>
      <c r="G70" s="8"/>
      <c r="H70" s="8"/>
      <c r="I70" s="8"/>
    </row>
    <row r="71" spans="3:9" ht="14.25">
      <c r="C71" s="8"/>
      <c r="D71" s="8"/>
      <c r="E71" s="8"/>
      <c r="G71" s="8"/>
      <c r="H71" s="8"/>
      <c r="I71" s="8"/>
    </row>
    <row r="72" spans="3:9" ht="14.25">
      <c r="C72" s="8"/>
      <c r="D72" s="8"/>
      <c r="E72" s="8"/>
      <c r="G72" s="8"/>
      <c r="H72" s="8"/>
      <c r="I72" s="8"/>
    </row>
    <row r="73" spans="3:9" ht="14.25">
      <c r="C73" s="8"/>
      <c r="D73" s="8"/>
      <c r="E73" s="8"/>
      <c r="G73" s="8"/>
      <c r="H73" s="8"/>
      <c r="I73" s="8"/>
    </row>
    <row r="74" spans="3:9" ht="14.25">
      <c r="C74" s="8"/>
      <c r="D74" s="8"/>
      <c r="E74" s="8"/>
      <c r="G74" s="8"/>
      <c r="H74" s="8"/>
      <c r="I74" s="8"/>
    </row>
    <row r="75" spans="3:9" ht="14.25">
      <c r="C75" s="8"/>
      <c r="D75" s="8"/>
      <c r="E75" s="8"/>
      <c r="G75" s="8"/>
      <c r="H75" s="8"/>
      <c r="I75" s="8"/>
    </row>
    <row r="76" spans="3:9" ht="14.25">
      <c r="C76" s="8"/>
      <c r="D76" s="8"/>
      <c r="E76" s="8"/>
      <c r="G76" s="8"/>
      <c r="H76" s="8"/>
      <c r="I76" s="8"/>
    </row>
    <row r="77" spans="3:9" ht="14.25">
      <c r="C77" s="8"/>
      <c r="D77" s="8"/>
      <c r="E77" s="8"/>
      <c r="G77" s="8"/>
      <c r="H77" s="8"/>
      <c r="I77" s="8"/>
    </row>
    <row r="78" spans="3:9" ht="14.25">
      <c r="C78" s="8"/>
      <c r="D78" s="8"/>
      <c r="E78" s="8"/>
      <c r="G78" s="8"/>
      <c r="H78" s="8"/>
      <c r="I78" s="8"/>
    </row>
    <row r="79" spans="3:9" ht="14.25">
      <c r="C79" s="8"/>
      <c r="D79" s="8"/>
      <c r="E79" s="8"/>
      <c r="G79" s="8"/>
      <c r="H79" s="8"/>
      <c r="I79" s="8"/>
    </row>
    <row r="80" spans="3:9" ht="14.25">
      <c r="C80" s="8"/>
      <c r="D80" s="8"/>
      <c r="E80" s="8"/>
      <c r="G80" s="8"/>
      <c r="H80" s="8"/>
      <c r="I80" s="8"/>
    </row>
    <row r="81" spans="3:9" ht="14.25">
      <c r="C81" s="8"/>
      <c r="D81" s="8"/>
      <c r="E81" s="8"/>
      <c r="G81" s="8"/>
      <c r="H81" s="8"/>
      <c r="I81" s="8"/>
    </row>
    <row r="82" spans="3:9" ht="14.25">
      <c r="C82" s="8"/>
      <c r="D82" s="8"/>
      <c r="E82" s="8"/>
      <c r="G82" s="8"/>
      <c r="H82" s="8"/>
      <c r="I82" s="8"/>
    </row>
    <row r="83" spans="3:9" ht="14.25">
      <c r="C83" s="8"/>
      <c r="D83" s="8"/>
      <c r="E83" s="8"/>
      <c r="G83" s="8"/>
      <c r="H83" s="8"/>
      <c r="I83" s="8"/>
    </row>
    <row r="84" spans="3:9" ht="14.25">
      <c r="C84" s="8"/>
      <c r="D84" s="8"/>
      <c r="E84" s="8"/>
      <c r="G84" s="8"/>
      <c r="H84" s="8"/>
      <c r="I84" s="8"/>
    </row>
    <row r="85" spans="3:9" ht="14.25">
      <c r="C85" s="8"/>
      <c r="D85" s="8"/>
      <c r="E85" s="8"/>
      <c r="G85" s="8"/>
      <c r="H85" s="8"/>
      <c r="I85" s="8"/>
    </row>
    <row r="86" spans="3:9" ht="14.25">
      <c r="C86" s="8"/>
      <c r="D86" s="8"/>
      <c r="E86" s="8"/>
      <c r="G86" s="8"/>
      <c r="H86" s="8"/>
      <c r="I86" s="8"/>
    </row>
    <row r="87" spans="3:9" ht="14.25">
      <c r="C87" s="8"/>
      <c r="D87" s="8"/>
      <c r="E87" s="8"/>
      <c r="G87" s="8"/>
      <c r="H87" s="8"/>
      <c r="I87" s="8"/>
    </row>
    <row r="88" spans="3:9" ht="14.25">
      <c r="C88" s="8"/>
      <c r="D88" s="8"/>
      <c r="E88" s="8"/>
      <c r="G88" s="8"/>
      <c r="H88" s="8"/>
      <c r="I88" s="8"/>
    </row>
    <row r="89" spans="3:9" ht="14.25">
      <c r="C89" s="8"/>
      <c r="D89" s="8"/>
      <c r="E89" s="8"/>
      <c r="G89" s="8"/>
      <c r="H89" s="8"/>
      <c r="I89" s="8"/>
    </row>
    <row r="90" spans="3:9" ht="14.25">
      <c r="C90" s="8"/>
      <c r="D90" s="8"/>
      <c r="E90" s="8"/>
      <c r="G90" s="8"/>
      <c r="H90" s="8"/>
      <c r="I90" s="8"/>
    </row>
    <row r="91" spans="3:9" ht="14.25">
      <c r="C91" s="8"/>
      <c r="D91" s="8"/>
      <c r="E91" s="8"/>
      <c r="G91" s="8"/>
      <c r="H91" s="8"/>
      <c r="I91" s="8"/>
    </row>
    <row r="92" spans="3:9" ht="14.25">
      <c r="C92" s="8"/>
      <c r="D92" s="8"/>
      <c r="E92" s="8"/>
      <c r="G92" s="8"/>
      <c r="H92" s="8"/>
      <c r="I92" s="8"/>
    </row>
    <row r="93" spans="3:9" ht="14.25">
      <c r="C93" s="8"/>
      <c r="D93" s="8"/>
      <c r="E93" s="8"/>
      <c r="G93" s="8"/>
      <c r="H93" s="8"/>
      <c r="I93" s="8"/>
    </row>
    <row r="94" spans="3:9" ht="14.25">
      <c r="C94" s="8"/>
      <c r="D94" s="8"/>
      <c r="E94" s="8"/>
      <c r="G94" s="8"/>
      <c r="H94" s="8"/>
      <c r="I94" s="8"/>
    </row>
    <row r="95" spans="3:9" ht="14.25">
      <c r="C95" s="8"/>
      <c r="D95" s="8"/>
      <c r="E95" s="8"/>
      <c r="G95" s="8"/>
      <c r="H95" s="8"/>
      <c r="I95" s="8"/>
    </row>
    <row r="96" spans="3:9" ht="14.25">
      <c r="C96" s="8"/>
      <c r="D96" s="8"/>
      <c r="E96" s="8"/>
      <c r="G96" s="8"/>
      <c r="H96" s="8"/>
      <c r="I96" s="8"/>
    </row>
    <row r="97" spans="3:9" ht="14.25">
      <c r="C97" s="8"/>
      <c r="D97" s="8"/>
      <c r="E97" s="8"/>
      <c r="G97" s="8"/>
      <c r="H97" s="8"/>
      <c r="I97" s="8"/>
    </row>
    <row r="98" spans="3:9" ht="14.25">
      <c r="C98" s="8"/>
      <c r="D98" s="8"/>
      <c r="E98" s="8"/>
      <c r="G98" s="8"/>
      <c r="H98" s="8"/>
      <c r="I98" s="8"/>
    </row>
    <row r="99" spans="3:9" ht="14.25">
      <c r="C99" s="8"/>
      <c r="D99" s="8"/>
      <c r="E99" s="8"/>
      <c r="G99" s="8"/>
      <c r="H99" s="8"/>
      <c r="I99" s="8"/>
    </row>
    <row r="100" spans="3:9" ht="14.25">
      <c r="C100" s="8"/>
      <c r="D100" s="8"/>
      <c r="E100" s="8"/>
      <c r="G100" s="8"/>
      <c r="H100" s="8"/>
      <c r="I100" s="8"/>
    </row>
    <row r="101" spans="3:9" ht="14.25">
      <c r="C101" s="8"/>
      <c r="D101" s="8"/>
      <c r="E101" s="8"/>
      <c r="G101" s="8"/>
      <c r="H101" s="8"/>
      <c r="I101" s="8"/>
    </row>
    <row r="102" spans="3:9" ht="14.25">
      <c r="C102" s="8"/>
      <c r="D102" s="8"/>
      <c r="E102" s="8"/>
      <c r="G102" s="8"/>
      <c r="H102" s="8"/>
      <c r="I102" s="8"/>
    </row>
    <row r="103" spans="3:9" ht="14.25">
      <c r="C103" s="8"/>
      <c r="D103" s="8"/>
      <c r="E103" s="8"/>
      <c r="G103" s="8"/>
      <c r="H103" s="8"/>
      <c r="I103" s="8"/>
    </row>
    <row r="104" spans="3:9" ht="14.25">
      <c r="C104" s="8"/>
      <c r="D104" s="8"/>
      <c r="E104" s="8"/>
      <c r="G104" s="8"/>
      <c r="H104" s="8"/>
      <c r="I104" s="8"/>
    </row>
    <row r="105" spans="3:9" ht="14.25">
      <c r="C105" s="8"/>
      <c r="D105" s="8"/>
      <c r="E105" s="8"/>
      <c r="G105" s="8"/>
      <c r="H105" s="8"/>
      <c r="I105" s="8"/>
    </row>
    <row r="106" spans="3:9" ht="14.25">
      <c r="C106" s="8"/>
      <c r="D106" s="8"/>
      <c r="E106" s="8"/>
      <c r="G106" s="8"/>
      <c r="H106" s="8"/>
      <c r="I106" s="8"/>
    </row>
    <row r="107" spans="3:9" ht="14.25">
      <c r="C107" s="8"/>
      <c r="D107" s="8"/>
      <c r="E107" s="8"/>
      <c r="G107" s="8"/>
      <c r="H107" s="8"/>
      <c r="I107" s="8"/>
    </row>
    <row r="108" spans="3:9" ht="14.25">
      <c r="C108" s="8"/>
      <c r="D108" s="8"/>
      <c r="E108" s="8"/>
      <c r="G108" s="8"/>
      <c r="H108" s="8"/>
      <c r="I108" s="8"/>
    </row>
    <row r="109" spans="3:9" ht="14.25">
      <c r="C109" s="8"/>
      <c r="D109" s="8"/>
      <c r="E109" s="8"/>
      <c r="G109" s="8"/>
      <c r="H109" s="8"/>
      <c r="I109" s="8"/>
    </row>
    <row r="110" spans="3:9" ht="14.25">
      <c r="C110" s="8"/>
      <c r="D110" s="8"/>
      <c r="E110" s="8"/>
      <c r="G110" s="8"/>
      <c r="H110" s="8"/>
      <c r="I110" s="8"/>
    </row>
    <row r="111" spans="3:9" ht="14.25">
      <c r="C111" s="8"/>
      <c r="D111" s="8"/>
      <c r="E111" s="8"/>
      <c r="G111" s="8"/>
      <c r="H111" s="8"/>
      <c r="I111" s="8"/>
    </row>
    <row r="112" spans="3:9" ht="14.25">
      <c r="C112" s="8"/>
      <c r="D112" s="8"/>
      <c r="E112" s="8"/>
      <c r="G112" s="8"/>
      <c r="H112" s="8"/>
      <c r="I112" s="8"/>
    </row>
    <row r="113" spans="3:9" ht="14.25">
      <c r="C113" s="8"/>
      <c r="D113" s="8"/>
      <c r="E113" s="8"/>
      <c r="G113" s="8"/>
      <c r="H113" s="8"/>
      <c r="I113" s="8"/>
    </row>
    <row r="114" spans="3:9" ht="14.25">
      <c r="C114" s="8"/>
      <c r="D114" s="8"/>
      <c r="E114" s="8"/>
      <c r="G114" s="8"/>
      <c r="H114" s="8"/>
      <c r="I114" s="8"/>
    </row>
    <row r="115" spans="3:9" ht="14.25">
      <c r="C115" s="8"/>
      <c r="D115" s="8"/>
      <c r="E115" s="8"/>
      <c r="G115" s="8"/>
      <c r="H115" s="8"/>
      <c r="I115" s="8"/>
    </row>
    <row r="116" spans="3:9" ht="14.25">
      <c r="C116" s="8"/>
      <c r="D116" s="8"/>
      <c r="E116" s="8"/>
      <c r="G116" s="8"/>
      <c r="H116" s="8"/>
      <c r="I116" s="8"/>
    </row>
    <row r="117" spans="3:9" ht="14.25">
      <c r="C117" s="8"/>
      <c r="D117" s="8"/>
      <c r="E117" s="8"/>
      <c r="G117" s="8"/>
      <c r="H117" s="8"/>
      <c r="I117" s="8"/>
    </row>
    <row r="118" spans="3:9" ht="14.25">
      <c r="C118" s="8"/>
      <c r="D118" s="8"/>
      <c r="E118" s="8"/>
      <c r="G118" s="8"/>
      <c r="H118" s="8"/>
      <c r="I118" s="8"/>
    </row>
    <row r="119" spans="3:9" ht="14.25">
      <c r="C119" s="8"/>
      <c r="D119" s="8"/>
      <c r="E119" s="8"/>
      <c r="G119" s="8"/>
      <c r="H119" s="8"/>
      <c r="I119" s="8"/>
    </row>
    <row r="120" spans="3:9" ht="14.25">
      <c r="C120" s="8"/>
      <c r="D120" s="8"/>
      <c r="E120" s="8"/>
      <c r="G120" s="8"/>
      <c r="H120" s="8"/>
      <c r="I120" s="8"/>
    </row>
    <row r="121" spans="3:9" ht="14.25">
      <c r="C121" s="8"/>
      <c r="D121" s="8"/>
      <c r="E121" s="8"/>
      <c r="G121" s="8"/>
      <c r="H121" s="8"/>
      <c r="I121" s="8"/>
    </row>
    <row r="122" spans="3:9" ht="14.25">
      <c r="C122" s="8"/>
      <c r="D122" s="8"/>
      <c r="E122" s="8"/>
      <c r="G122" s="8"/>
      <c r="H122" s="8"/>
      <c r="I122" s="8"/>
    </row>
    <row r="123" spans="3:9" ht="14.25">
      <c r="C123" s="8"/>
      <c r="D123" s="8"/>
      <c r="E123" s="8"/>
      <c r="G123" s="8"/>
      <c r="H123" s="8"/>
      <c r="I123" s="8"/>
    </row>
    <row r="124" spans="3:9" ht="14.25">
      <c r="C124" s="8"/>
      <c r="D124" s="8"/>
      <c r="E124" s="8"/>
      <c r="G124" s="8"/>
      <c r="H124" s="8"/>
      <c r="I124" s="8"/>
    </row>
    <row r="125" spans="3:9" ht="14.25">
      <c r="C125" s="8"/>
      <c r="D125" s="8"/>
      <c r="E125" s="8"/>
      <c r="G125" s="8"/>
      <c r="H125" s="8"/>
      <c r="I125" s="8"/>
    </row>
    <row r="126" spans="3:9" ht="14.25">
      <c r="C126" s="8"/>
      <c r="D126" s="8"/>
      <c r="E126" s="8"/>
      <c r="G126" s="8"/>
      <c r="H126" s="8"/>
      <c r="I126" s="8"/>
    </row>
  </sheetData>
  <mergeCells count="3">
    <mergeCell ref="C6:E6"/>
    <mergeCell ref="G6:I6"/>
    <mergeCell ref="A28:I28"/>
  </mergeCells>
  <printOptions/>
  <pageMargins left="0.75" right="0.57" top="0.74" bottom="1" header="0.28" footer="0.5"/>
  <pageSetup fitToHeight="1" fitToWidth="1" horizontalDpi="600" verticalDpi="600" orientation="portrait" paperSize="9" scale="96" r:id="rId1"/>
  <headerFooter alignWithMargins="0">
    <oddHeader>&amp;C&amp;20&amp;UUDS CAPITAL BERHAD &amp;14(502246-P)
</oddHeader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4"/>
  <sheetViews>
    <sheetView workbookViewId="0" topLeftCell="A1">
      <selection activeCell="A10" sqref="A10"/>
    </sheetView>
  </sheetViews>
  <sheetFormatPr defaultColWidth="9.140625" defaultRowHeight="12.75"/>
  <cols>
    <col min="1" max="1" width="3.00390625" style="1" customWidth="1"/>
    <col min="2" max="2" width="32.8515625" style="1" customWidth="1"/>
    <col min="3" max="3" width="12.7109375" style="1" customWidth="1"/>
    <col min="4" max="4" width="1.7109375" style="1" customWidth="1"/>
    <col min="5" max="5" width="12.7109375" style="1" customWidth="1"/>
    <col min="6" max="6" width="1.28515625" style="0" customWidth="1"/>
    <col min="7" max="7" width="12.7109375" style="1" customWidth="1"/>
    <col min="8" max="8" width="1.28515625" style="1" customWidth="1"/>
    <col min="9" max="9" width="12.7109375" style="1" customWidth="1"/>
    <col min="10" max="16384" width="9.140625" style="1" customWidth="1"/>
  </cols>
  <sheetData>
    <row r="1" ht="15">
      <c r="A1" s="3" t="s">
        <v>46</v>
      </c>
    </row>
    <row r="2" ht="15">
      <c r="A2" s="3" t="str">
        <f>+PL!A5</f>
        <v>For the period ended 31 August 2005</v>
      </c>
    </row>
    <row r="3" ht="15">
      <c r="A3" s="3"/>
    </row>
    <row r="4" spans="3:9" ht="32.25" customHeight="1">
      <c r="C4" s="15" t="s">
        <v>24</v>
      </c>
      <c r="E4" s="15" t="s">
        <v>47</v>
      </c>
      <c r="G4" s="15" t="s">
        <v>48</v>
      </c>
      <c r="I4" s="15" t="s">
        <v>49</v>
      </c>
    </row>
    <row r="5" spans="3:9" ht="14.25">
      <c r="C5" s="4" t="s">
        <v>3</v>
      </c>
      <c r="D5"/>
      <c r="E5" s="4" t="s">
        <v>3</v>
      </c>
      <c r="G5" s="4" t="s">
        <v>3</v>
      </c>
      <c r="H5"/>
      <c r="I5" s="4" t="s">
        <v>3</v>
      </c>
    </row>
    <row r="6" spans="1:9" ht="6" customHeight="1">
      <c r="A6" s="6"/>
      <c r="B6" s="6"/>
      <c r="C6" s="6"/>
      <c r="D6"/>
      <c r="E6" s="6"/>
      <c r="G6" s="6"/>
      <c r="H6"/>
      <c r="I6" s="6"/>
    </row>
    <row r="7" spans="3:9" ht="14.25">
      <c r="C7" s="8"/>
      <c r="D7"/>
      <c r="E7" s="8"/>
      <c r="F7" s="8"/>
      <c r="G7" s="8"/>
      <c r="H7"/>
      <c r="I7" s="8"/>
    </row>
    <row r="8" spans="1:9" s="17" customFormat="1" ht="24.75" customHeight="1">
      <c r="A8" s="27" t="s">
        <v>50</v>
      </c>
      <c r="C8" s="24">
        <v>40000</v>
      </c>
      <c r="D8" s="28"/>
      <c r="E8" s="24">
        <v>5853</v>
      </c>
      <c r="F8" s="24"/>
      <c r="G8" s="24">
        <v>6560</v>
      </c>
      <c r="H8" s="28"/>
      <c r="I8" s="24">
        <f>SUM(C8:G8)</f>
        <v>52413</v>
      </c>
    </row>
    <row r="9" spans="1:9" s="17" customFormat="1" ht="24.75" customHeight="1">
      <c r="A9" s="27" t="s">
        <v>51</v>
      </c>
      <c r="C9" s="24">
        <v>2169</v>
      </c>
      <c r="D9" s="28"/>
      <c r="E9" s="24"/>
      <c r="F9" s="24"/>
      <c r="G9" s="24"/>
      <c r="H9" s="28"/>
      <c r="I9" s="24">
        <f>SUM(C9:G9)</f>
        <v>2169</v>
      </c>
    </row>
    <row r="10" spans="1:9" s="17" customFormat="1" ht="24.75" customHeight="1">
      <c r="A10" s="27" t="s">
        <v>97</v>
      </c>
      <c r="C10" s="24"/>
      <c r="D10" s="28"/>
      <c r="E10" s="24"/>
      <c r="F10" s="24"/>
      <c r="G10" s="24">
        <v>5670</v>
      </c>
      <c r="H10" s="28"/>
      <c r="I10" s="24">
        <f>SUM(C10:G10)</f>
        <v>5670</v>
      </c>
    </row>
    <row r="11" spans="1:9" s="17" customFormat="1" ht="24.75" customHeight="1">
      <c r="A11" s="27" t="s">
        <v>52</v>
      </c>
      <c r="C11" s="24"/>
      <c r="D11" s="28"/>
      <c r="E11" s="24">
        <v>963</v>
      </c>
      <c r="F11" s="24"/>
      <c r="G11" s="24"/>
      <c r="H11" s="28"/>
      <c r="I11" s="24">
        <f>SUM(C11:G11)</f>
        <v>963</v>
      </c>
    </row>
    <row r="12" spans="1:9" s="17" customFormat="1" ht="24.75" customHeight="1">
      <c r="A12" s="27" t="s">
        <v>58</v>
      </c>
      <c r="C12" s="24"/>
      <c r="D12" s="28"/>
      <c r="E12" s="24"/>
      <c r="F12" s="24"/>
      <c r="G12" s="24">
        <v>-1518</v>
      </c>
      <c r="H12" s="28"/>
      <c r="I12" s="24">
        <f>SUM(C12:G12)</f>
        <v>-1518</v>
      </c>
    </row>
    <row r="13" spans="1:9" s="37" customFormat="1" ht="24.75" customHeight="1">
      <c r="A13" s="32" t="s">
        <v>92</v>
      </c>
      <c r="B13" s="33"/>
      <c r="C13" s="34">
        <f>SUM(C8:C12)</f>
        <v>42169</v>
      </c>
      <c r="D13" s="35"/>
      <c r="E13" s="34">
        <f>SUM(E8:E12)</f>
        <v>6816</v>
      </c>
      <c r="F13" s="36"/>
      <c r="G13" s="34">
        <f>SUM(G8:G12)</f>
        <v>10712</v>
      </c>
      <c r="H13" s="35"/>
      <c r="I13" s="34">
        <f>SUM(I8:I12)</f>
        <v>59697</v>
      </c>
    </row>
    <row r="14" spans="1:9" s="17" customFormat="1" ht="24.75" customHeight="1">
      <c r="A14" s="27"/>
      <c r="B14" s="27"/>
      <c r="C14" s="24"/>
      <c r="D14" s="28"/>
      <c r="E14" s="24"/>
      <c r="F14" s="24"/>
      <c r="G14" s="24"/>
      <c r="H14" s="28"/>
      <c r="I14" s="24"/>
    </row>
    <row r="15" spans="1:9" s="17" customFormat="1" ht="24.75" customHeight="1">
      <c r="A15" s="27" t="s">
        <v>53</v>
      </c>
      <c r="C15" s="24">
        <v>50</v>
      </c>
      <c r="D15" s="28"/>
      <c r="E15" s="24"/>
      <c r="F15" s="24"/>
      <c r="G15" s="24">
        <v>-51</v>
      </c>
      <c r="H15" s="28"/>
      <c r="I15" s="24">
        <f>SUM(C15:G15)</f>
        <v>-1</v>
      </c>
    </row>
    <row r="16" spans="1:9" s="17" customFormat="1" ht="24.75" customHeight="1">
      <c r="A16" s="27" t="s">
        <v>51</v>
      </c>
      <c r="C16" s="24"/>
      <c r="D16" s="28"/>
      <c r="E16" s="24"/>
      <c r="F16" s="24"/>
      <c r="G16" s="24"/>
      <c r="H16" s="28"/>
      <c r="I16" s="24">
        <f aca="true" t="shared" si="0" ref="I16:I21">SUM(C16:G16)</f>
        <v>0</v>
      </c>
    </row>
    <row r="17" spans="1:9" s="17" customFormat="1" ht="24.75" customHeight="1">
      <c r="A17" s="27"/>
      <c r="B17" s="31" t="s">
        <v>54</v>
      </c>
      <c r="C17" s="24">
        <v>27052</v>
      </c>
      <c r="D17" s="28"/>
      <c r="E17" s="24">
        <v>1758</v>
      </c>
      <c r="F17" s="24"/>
      <c r="G17" s="24"/>
      <c r="H17" s="28"/>
      <c r="I17" s="24">
        <f t="shared" si="0"/>
        <v>28810</v>
      </c>
    </row>
    <row r="18" spans="1:9" s="17" customFormat="1" ht="24.75" customHeight="1">
      <c r="A18" s="27"/>
      <c r="B18" s="31" t="s">
        <v>55</v>
      </c>
      <c r="C18" s="24">
        <v>5298</v>
      </c>
      <c r="D18" s="28"/>
      <c r="E18" s="24"/>
      <c r="F18" s="24"/>
      <c r="G18" s="24"/>
      <c r="H18" s="28"/>
      <c r="I18" s="24">
        <f t="shared" si="0"/>
        <v>5298</v>
      </c>
    </row>
    <row r="19" spans="1:9" s="17" customFormat="1" ht="24.75" customHeight="1">
      <c r="A19" s="27"/>
      <c r="B19" s="31" t="s">
        <v>56</v>
      </c>
      <c r="C19" s="24">
        <v>7600</v>
      </c>
      <c r="D19" s="28"/>
      <c r="E19" s="24">
        <v>5776</v>
      </c>
      <c r="F19" s="24"/>
      <c r="G19" s="24"/>
      <c r="H19" s="28"/>
      <c r="I19" s="24">
        <f t="shared" si="0"/>
        <v>13376</v>
      </c>
    </row>
    <row r="20" spans="1:9" s="17" customFormat="1" ht="36" customHeight="1">
      <c r="A20" s="54" t="s">
        <v>57</v>
      </c>
      <c r="B20" s="54"/>
      <c r="C20" s="24"/>
      <c r="D20" s="28"/>
      <c r="E20" s="24">
        <v>-1681</v>
      </c>
      <c r="F20" s="24"/>
      <c r="G20" s="24"/>
      <c r="H20" s="28"/>
      <c r="I20" s="24">
        <f>SUM(C20:G20)</f>
        <v>-1681</v>
      </c>
    </row>
    <row r="21" spans="1:9" s="17" customFormat="1" ht="24.75" customHeight="1">
      <c r="A21" s="27" t="s">
        <v>40</v>
      </c>
      <c r="C21" s="24"/>
      <c r="D21" s="28"/>
      <c r="E21" s="24"/>
      <c r="F21" s="24"/>
      <c r="G21" s="24">
        <v>6611</v>
      </c>
      <c r="H21" s="28"/>
      <c r="I21" s="24">
        <f t="shared" si="0"/>
        <v>6611</v>
      </c>
    </row>
    <row r="22" spans="1:9" s="37" customFormat="1" ht="24.75" customHeight="1">
      <c r="A22" s="32" t="s">
        <v>87</v>
      </c>
      <c r="B22" s="33"/>
      <c r="C22" s="34">
        <f>SUM(C15:C21)</f>
        <v>40000</v>
      </c>
      <c r="D22" s="35"/>
      <c r="E22" s="34">
        <f>SUM(E15:E21)</f>
        <v>5853</v>
      </c>
      <c r="F22" s="36"/>
      <c r="G22" s="34">
        <f>SUM(G15:G21)</f>
        <v>6560</v>
      </c>
      <c r="H22" s="35"/>
      <c r="I22" s="34">
        <f>SUM(I15:I21)</f>
        <v>52413</v>
      </c>
    </row>
    <row r="23" spans="1:9" s="17" customFormat="1" ht="35.25" customHeight="1">
      <c r="A23" s="27"/>
      <c r="B23" s="29"/>
      <c r="C23" s="30"/>
      <c r="D23" s="28"/>
      <c r="E23" s="30"/>
      <c r="F23" s="30"/>
      <c r="G23" s="30"/>
      <c r="H23" s="28"/>
      <c r="I23" s="30"/>
    </row>
    <row r="24" spans="1:9" s="17" customFormat="1" ht="24.75" customHeight="1">
      <c r="A24" s="27"/>
      <c r="B24" s="27"/>
      <c r="C24" s="24"/>
      <c r="D24" s="28"/>
      <c r="E24" s="24"/>
      <c r="F24" s="24"/>
      <c r="G24" s="24"/>
      <c r="H24" s="28"/>
      <c r="I24" s="24"/>
    </row>
    <row r="25" spans="1:9" s="17" customFormat="1" ht="14.25">
      <c r="A25" s="27"/>
      <c r="B25" s="27"/>
      <c r="C25" s="24"/>
      <c r="D25" s="28"/>
      <c r="E25" s="24"/>
      <c r="F25" s="24"/>
      <c r="G25" s="24"/>
      <c r="H25" s="28"/>
      <c r="I25" s="24"/>
    </row>
    <row r="26" spans="1:9" ht="30.75" customHeight="1">
      <c r="A26" s="53" t="s">
        <v>45</v>
      </c>
      <c r="B26" s="53"/>
      <c r="C26" s="53"/>
      <c r="D26" s="53"/>
      <c r="E26" s="53"/>
      <c r="F26" s="53"/>
      <c r="G26" s="53"/>
      <c r="H26" s="53"/>
      <c r="I26" s="53"/>
    </row>
    <row r="27" spans="4:8" ht="14.25">
      <c r="D27"/>
      <c r="F27" s="1"/>
      <c r="H27"/>
    </row>
    <row r="28" spans="4:8" ht="14.25">
      <c r="D28"/>
      <c r="F28" s="1"/>
      <c r="H28"/>
    </row>
    <row r="29" spans="4:8" ht="14.25">
      <c r="D29"/>
      <c r="F29" s="1"/>
      <c r="H29"/>
    </row>
    <row r="30" spans="4:8" ht="14.25">
      <c r="D30"/>
      <c r="F30" s="1"/>
      <c r="H30"/>
    </row>
    <row r="31" spans="4:8" ht="14.25">
      <c r="D31"/>
      <c r="F31" s="1"/>
      <c r="H31"/>
    </row>
    <row r="32" spans="4:8" ht="21.75" customHeight="1">
      <c r="D32"/>
      <c r="F32" s="1"/>
      <c r="H32"/>
    </row>
    <row r="33" spans="4:8" ht="14.25">
      <c r="D33"/>
      <c r="F33" s="1"/>
      <c r="H33"/>
    </row>
    <row r="34" spans="4:8" ht="14.25">
      <c r="D34"/>
      <c r="F34" s="1"/>
      <c r="H34"/>
    </row>
    <row r="35" spans="4:8" ht="14.25">
      <c r="D35"/>
      <c r="F35" s="1"/>
      <c r="H35"/>
    </row>
    <row r="36" spans="4:8" ht="14.25">
      <c r="D36"/>
      <c r="F36" s="1"/>
      <c r="H36"/>
    </row>
    <row r="37" spans="1:10" ht="14.25">
      <c r="A37"/>
      <c r="B37"/>
      <c r="C37"/>
      <c r="D37"/>
      <c r="E37"/>
      <c r="G37"/>
      <c r="H37"/>
      <c r="I37"/>
      <c r="J37"/>
    </row>
    <row r="38" spans="1:10" ht="14.25">
      <c r="A38"/>
      <c r="B38"/>
      <c r="C38"/>
      <c r="D38"/>
      <c r="E38"/>
      <c r="G38"/>
      <c r="H38"/>
      <c r="I38"/>
      <c r="J38"/>
    </row>
    <row r="39" spans="1:10" ht="14.25">
      <c r="A39"/>
      <c r="B39"/>
      <c r="C39"/>
      <c r="D39"/>
      <c r="E39"/>
      <c r="G39"/>
      <c r="H39"/>
      <c r="I39"/>
      <c r="J39"/>
    </row>
    <row r="40" spans="1:10" ht="14.25">
      <c r="A40"/>
      <c r="B40"/>
      <c r="C40"/>
      <c r="D40"/>
      <c r="E40"/>
      <c r="G40"/>
      <c r="H40"/>
      <c r="I40"/>
      <c r="J40"/>
    </row>
    <row r="41" spans="1:10" ht="14.25">
      <c r="A41"/>
      <c r="B41"/>
      <c r="C41"/>
      <c r="D41"/>
      <c r="E41"/>
      <c r="G41"/>
      <c r="H41"/>
      <c r="I41"/>
      <c r="J41"/>
    </row>
    <row r="42" spans="1:10" ht="14.25">
      <c r="A42"/>
      <c r="B42"/>
      <c r="C42"/>
      <c r="D42"/>
      <c r="E42"/>
      <c r="G42"/>
      <c r="H42"/>
      <c r="I42"/>
      <c r="J42"/>
    </row>
    <row r="43" spans="1:10" ht="14.25">
      <c r="A43"/>
      <c r="B43"/>
      <c r="C43"/>
      <c r="D43"/>
      <c r="E43"/>
      <c r="G43"/>
      <c r="H43"/>
      <c r="I43"/>
      <c r="J43"/>
    </row>
    <row r="44" spans="1:10" ht="14.25">
      <c r="A44"/>
      <c r="B44"/>
      <c r="C44"/>
      <c r="D44"/>
      <c r="E44"/>
      <c r="G44"/>
      <c r="H44"/>
      <c r="I44"/>
      <c r="J44"/>
    </row>
    <row r="45" spans="1:10" ht="14.25">
      <c r="A45"/>
      <c r="B45"/>
      <c r="C45"/>
      <c r="D45"/>
      <c r="E45"/>
      <c r="G45"/>
      <c r="H45"/>
      <c r="I45"/>
      <c r="J45"/>
    </row>
    <row r="46" spans="1:10" ht="14.25">
      <c r="A46"/>
      <c r="B46"/>
      <c r="C46"/>
      <c r="D46"/>
      <c r="E46"/>
      <c r="G46"/>
      <c r="H46"/>
      <c r="I46"/>
      <c r="J46"/>
    </row>
    <row r="47" spans="1:10" ht="14.25">
      <c r="A47"/>
      <c r="B47"/>
      <c r="C47"/>
      <c r="D47"/>
      <c r="E47"/>
      <c r="G47"/>
      <c r="H47"/>
      <c r="I47"/>
      <c r="J47"/>
    </row>
    <row r="48" spans="1:10" ht="14.25">
      <c r="A48"/>
      <c r="B48"/>
      <c r="C48"/>
      <c r="D48"/>
      <c r="E48"/>
      <c r="G48"/>
      <c r="H48"/>
      <c r="I48"/>
      <c r="J48"/>
    </row>
    <row r="49" spans="1:10" ht="14.25">
      <c r="A49"/>
      <c r="B49"/>
      <c r="C49"/>
      <c r="D49"/>
      <c r="E49"/>
      <c r="G49"/>
      <c r="H49"/>
      <c r="I49"/>
      <c r="J49"/>
    </row>
    <row r="50" spans="1:10" ht="14.25">
      <c r="A50"/>
      <c r="B50"/>
      <c r="C50"/>
      <c r="D50"/>
      <c r="E50"/>
      <c r="G50"/>
      <c r="H50"/>
      <c r="I50"/>
      <c r="J50"/>
    </row>
    <row r="51" spans="3:9" ht="14.25">
      <c r="C51" s="8"/>
      <c r="D51" s="8"/>
      <c r="E51" s="8"/>
      <c r="G51" s="8"/>
      <c r="H51" s="8"/>
      <c r="I51" s="8"/>
    </row>
    <row r="52" spans="3:9" ht="14.25">
      <c r="C52" s="8"/>
      <c r="D52" s="8"/>
      <c r="E52" s="8"/>
      <c r="G52" s="8"/>
      <c r="H52" s="8"/>
      <c r="I52" s="8"/>
    </row>
    <row r="53" spans="3:9" ht="14.25">
      <c r="C53" s="8"/>
      <c r="D53" s="8"/>
      <c r="E53" s="8"/>
      <c r="G53" s="8"/>
      <c r="H53" s="8"/>
      <c r="I53" s="8"/>
    </row>
    <row r="54" spans="3:9" ht="14.25">
      <c r="C54" s="8"/>
      <c r="D54" s="8"/>
      <c r="E54" s="8"/>
      <c r="G54" s="8"/>
      <c r="H54" s="8"/>
      <c r="I54" s="8"/>
    </row>
    <row r="55" spans="3:9" ht="14.25">
      <c r="C55" s="8"/>
      <c r="D55" s="8"/>
      <c r="E55" s="8"/>
      <c r="G55" s="8"/>
      <c r="H55" s="8"/>
      <c r="I55" s="8"/>
    </row>
    <row r="56" spans="3:9" ht="14.25">
      <c r="C56" s="8"/>
      <c r="D56" s="8"/>
      <c r="E56" s="8"/>
      <c r="G56" s="8"/>
      <c r="H56" s="8"/>
      <c r="I56" s="8"/>
    </row>
    <row r="57" spans="3:9" ht="14.25">
      <c r="C57" s="8"/>
      <c r="D57" s="8"/>
      <c r="E57" s="8"/>
      <c r="G57" s="8"/>
      <c r="H57" s="8"/>
      <c r="I57" s="8"/>
    </row>
    <row r="58" spans="3:9" ht="14.25">
      <c r="C58" s="8"/>
      <c r="D58" s="8"/>
      <c r="E58" s="8"/>
      <c r="G58" s="8"/>
      <c r="H58" s="8"/>
      <c r="I58" s="8"/>
    </row>
    <row r="59" spans="3:9" ht="14.25">
      <c r="C59" s="8"/>
      <c r="D59" s="8"/>
      <c r="E59" s="8"/>
      <c r="G59" s="8"/>
      <c r="H59" s="8"/>
      <c r="I59" s="8"/>
    </row>
    <row r="60" spans="3:9" ht="14.25">
      <c r="C60" s="8"/>
      <c r="D60" s="8"/>
      <c r="E60" s="8"/>
      <c r="G60" s="8"/>
      <c r="H60" s="8"/>
      <c r="I60" s="8"/>
    </row>
    <row r="61" spans="3:9" ht="14.25">
      <c r="C61" s="8"/>
      <c r="D61" s="8"/>
      <c r="E61" s="8"/>
      <c r="G61" s="8"/>
      <c r="H61" s="8"/>
      <c r="I61" s="8"/>
    </row>
    <row r="62" spans="3:9" ht="14.25">
      <c r="C62" s="8"/>
      <c r="D62" s="8"/>
      <c r="E62" s="8"/>
      <c r="G62" s="8"/>
      <c r="H62" s="8"/>
      <c r="I62" s="8"/>
    </row>
    <row r="63" spans="3:9" ht="14.25">
      <c r="C63" s="8"/>
      <c r="D63" s="8"/>
      <c r="E63" s="8"/>
      <c r="G63" s="8"/>
      <c r="H63" s="8"/>
      <c r="I63" s="8"/>
    </row>
    <row r="64" spans="3:9" ht="14.25">
      <c r="C64" s="8"/>
      <c r="D64" s="8"/>
      <c r="E64" s="8"/>
      <c r="G64" s="8"/>
      <c r="H64" s="8"/>
      <c r="I64" s="8"/>
    </row>
    <row r="65" spans="3:9" ht="14.25">
      <c r="C65" s="8"/>
      <c r="D65" s="8"/>
      <c r="E65" s="8"/>
      <c r="G65" s="8"/>
      <c r="H65" s="8"/>
      <c r="I65" s="8"/>
    </row>
    <row r="66" spans="3:9" ht="14.25">
      <c r="C66" s="8"/>
      <c r="D66" s="8"/>
      <c r="E66" s="8"/>
      <c r="G66" s="8"/>
      <c r="H66" s="8"/>
      <c r="I66" s="8"/>
    </row>
    <row r="67" spans="3:9" ht="14.25">
      <c r="C67" s="8"/>
      <c r="D67" s="8"/>
      <c r="E67" s="8"/>
      <c r="G67" s="8"/>
      <c r="H67" s="8"/>
      <c r="I67" s="8"/>
    </row>
    <row r="68" spans="3:9" ht="14.25">
      <c r="C68" s="8"/>
      <c r="D68" s="8"/>
      <c r="E68" s="8"/>
      <c r="G68" s="8"/>
      <c r="H68" s="8"/>
      <c r="I68" s="8"/>
    </row>
    <row r="69" spans="3:9" ht="14.25">
      <c r="C69" s="8"/>
      <c r="D69" s="8"/>
      <c r="E69" s="8"/>
      <c r="G69" s="8"/>
      <c r="H69" s="8"/>
      <c r="I69" s="8"/>
    </row>
    <row r="70" spans="3:9" ht="14.25">
      <c r="C70" s="8"/>
      <c r="D70" s="8"/>
      <c r="E70" s="8"/>
      <c r="G70" s="8"/>
      <c r="H70" s="8"/>
      <c r="I70" s="8"/>
    </row>
    <row r="71" spans="3:9" ht="14.25">
      <c r="C71" s="8"/>
      <c r="D71" s="8"/>
      <c r="E71" s="8"/>
      <c r="G71" s="8"/>
      <c r="H71" s="8"/>
      <c r="I71" s="8"/>
    </row>
    <row r="72" spans="3:9" ht="14.25">
      <c r="C72" s="8"/>
      <c r="D72" s="8"/>
      <c r="E72" s="8"/>
      <c r="G72" s="8"/>
      <c r="H72" s="8"/>
      <c r="I72" s="8"/>
    </row>
    <row r="73" spans="3:9" ht="14.25">
      <c r="C73" s="8"/>
      <c r="D73" s="8"/>
      <c r="E73" s="8"/>
      <c r="G73" s="8"/>
      <c r="H73" s="8"/>
      <c r="I73" s="8"/>
    </row>
    <row r="74" spans="3:9" ht="14.25">
      <c r="C74" s="8"/>
      <c r="D74" s="8"/>
      <c r="E74" s="8"/>
      <c r="G74" s="8"/>
      <c r="H74" s="8"/>
      <c r="I74" s="8"/>
    </row>
    <row r="75" spans="3:9" ht="14.25">
      <c r="C75" s="8"/>
      <c r="D75" s="8"/>
      <c r="E75" s="8"/>
      <c r="G75" s="8"/>
      <c r="H75" s="8"/>
      <c r="I75" s="8"/>
    </row>
    <row r="76" spans="3:9" ht="14.25">
      <c r="C76" s="8"/>
      <c r="D76" s="8"/>
      <c r="E76" s="8"/>
      <c r="G76" s="8"/>
      <c r="H76" s="8"/>
      <c r="I76" s="8"/>
    </row>
    <row r="77" spans="3:9" ht="14.25">
      <c r="C77" s="8"/>
      <c r="D77" s="8"/>
      <c r="E77" s="8"/>
      <c r="G77" s="8"/>
      <c r="H77" s="8"/>
      <c r="I77" s="8"/>
    </row>
    <row r="78" spans="3:9" ht="14.25">
      <c r="C78" s="8"/>
      <c r="D78" s="8"/>
      <c r="E78" s="8"/>
      <c r="G78" s="8"/>
      <c r="H78" s="8"/>
      <c r="I78" s="8"/>
    </row>
    <row r="79" spans="3:9" ht="14.25">
      <c r="C79" s="8"/>
      <c r="D79" s="8"/>
      <c r="E79" s="8"/>
      <c r="G79" s="8"/>
      <c r="H79" s="8"/>
      <c r="I79" s="8"/>
    </row>
    <row r="80" spans="3:9" ht="14.25">
      <c r="C80" s="8"/>
      <c r="D80" s="8"/>
      <c r="E80" s="8"/>
      <c r="G80" s="8"/>
      <c r="H80" s="8"/>
      <c r="I80" s="8"/>
    </row>
    <row r="81" spans="3:9" ht="14.25">
      <c r="C81" s="8"/>
      <c r="D81" s="8"/>
      <c r="E81" s="8"/>
      <c r="G81" s="8"/>
      <c r="H81" s="8"/>
      <c r="I81" s="8"/>
    </row>
    <row r="82" spans="3:9" ht="14.25">
      <c r="C82" s="8"/>
      <c r="D82" s="8"/>
      <c r="E82" s="8"/>
      <c r="G82" s="8"/>
      <c r="H82" s="8"/>
      <c r="I82" s="8"/>
    </row>
    <row r="83" spans="3:9" ht="14.25">
      <c r="C83" s="8"/>
      <c r="D83" s="8"/>
      <c r="E83" s="8"/>
      <c r="G83" s="8"/>
      <c r="H83" s="8"/>
      <c r="I83" s="8"/>
    </row>
    <row r="84" spans="3:9" ht="14.25">
      <c r="C84" s="8"/>
      <c r="D84" s="8"/>
      <c r="E84" s="8"/>
      <c r="G84" s="8"/>
      <c r="H84" s="8"/>
      <c r="I84" s="8"/>
    </row>
    <row r="85" spans="3:9" ht="14.25">
      <c r="C85" s="8"/>
      <c r="D85" s="8"/>
      <c r="E85" s="8"/>
      <c r="G85" s="8"/>
      <c r="H85" s="8"/>
      <c r="I85" s="8"/>
    </row>
    <row r="86" spans="3:9" ht="14.25">
      <c r="C86" s="8"/>
      <c r="D86" s="8"/>
      <c r="E86" s="8"/>
      <c r="G86" s="8"/>
      <c r="H86" s="8"/>
      <c r="I86" s="8"/>
    </row>
    <row r="87" spans="3:9" ht="14.25">
      <c r="C87" s="8"/>
      <c r="D87" s="8"/>
      <c r="E87" s="8"/>
      <c r="G87" s="8"/>
      <c r="H87" s="8"/>
      <c r="I87" s="8"/>
    </row>
    <row r="88" spans="3:9" ht="14.25">
      <c r="C88" s="8"/>
      <c r="D88" s="8"/>
      <c r="E88" s="8"/>
      <c r="G88" s="8"/>
      <c r="H88" s="8"/>
      <c r="I88" s="8"/>
    </row>
    <row r="89" spans="3:9" ht="14.25">
      <c r="C89" s="8"/>
      <c r="D89" s="8"/>
      <c r="E89" s="8"/>
      <c r="G89" s="8"/>
      <c r="H89" s="8"/>
      <c r="I89" s="8"/>
    </row>
    <row r="90" spans="3:9" ht="14.25">
      <c r="C90" s="8"/>
      <c r="D90" s="8"/>
      <c r="E90" s="8"/>
      <c r="G90" s="8"/>
      <c r="H90" s="8"/>
      <c r="I90" s="8"/>
    </row>
    <row r="91" spans="3:9" ht="14.25">
      <c r="C91" s="8"/>
      <c r="D91" s="8"/>
      <c r="E91" s="8"/>
      <c r="G91" s="8"/>
      <c r="H91" s="8"/>
      <c r="I91" s="8"/>
    </row>
    <row r="92" spans="3:9" ht="14.25">
      <c r="C92" s="8"/>
      <c r="D92" s="8"/>
      <c r="E92" s="8"/>
      <c r="G92" s="8"/>
      <c r="H92" s="8"/>
      <c r="I92" s="8"/>
    </row>
    <row r="93" spans="3:9" ht="14.25">
      <c r="C93" s="8"/>
      <c r="D93" s="8"/>
      <c r="E93" s="8"/>
      <c r="G93" s="8"/>
      <c r="H93" s="8"/>
      <c r="I93" s="8"/>
    </row>
    <row r="94" spans="3:9" ht="14.25">
      <c r="C94" s="8"/>
      <c r="D94" s="8"/>
      <c r="E94" s="8"/>
      <c r="G94" s="8"/>
      <c r="H94" s="8"/>
      <c r="I94" s="8"/>
    </row>
    <row r="95" spans="3:9" ht="14.25">
      <c r="C95" s="8"/>
      <c r="D95" s="8"/>
      <c r="E95" s="8"/>
      <c r="G95" s="8"/>
      <c r="H95" s="8"/>
      <c r="I95" s="8"/>
    </row>
    <row r="96" spans="3:9" ht="14.25">
      <c r="C96" s="8"/>
      <c r="D96" s="8"/>
      <c r="E96" s="8"/>
      <c r="G96" s="8"/>
      <c r="H96" s="8"/>
      <c r="I96" s="8"/>
    </row>
    <row r="97" spans="3:9" ht="14.25">
      <c r="C97" s="8"/>
      <c r="D97" s="8"/>
      <c r="E97" s="8"/>
      <c r="G97" s="8"/>
      <c r="H97" s="8"/>
      <c r="I97" s="8"/>
    </row>
    <row r="98" spans="3:9" ht="14.25">
      <c r="C98" s="8"/>
      <c r="D98" s="8"/>
      <c r="E98" s="8"/>
      <c r="G98" s="8"/>
      <c r="H98" s="8"/>
      <c r="I98" s="8"/>
    </row>
    <row r="99" spans="3:9" ht="14.25">
      <c r="C99" s="8"/>
      <c r="D99" s="8"/>
      <c r="E99" s="8"/>
      <c r="G99" s="8"/>
      <c r="H99" s="8"/>
      <c r="I99" s="8"/>
    </row>
    <row r="100" spans="3:9" ht="14.25">
      <c r="C100" s="8"/>
      <c r="D100" s="8"/>
      <c r="E100" s="8"/>
      <c r="G100" s="8"/>
      <c r="H100" s="8"/>
      <c r="I100" s="8"/>
    </row>
    <row r="101" spans="3:9" ht="14.25">
      <c r="C101" s="8"/>
      <c r="D101" s="8"/>
      <c r="E101" s="8"/>
      <c r="G101" s="8"/>
      <c r="H101" s="8"/>
      <c r="I101" s="8"/>
    </row>
    <row r="102" spans="3:9" ht="14.25">
      <c r="C102" s="8"/>
      <c r="D102" s="8"/>
      <c r="E102" s="8"/>
      <c r="G102" s="8"/>
      <c r="H102" s="8"/>
      <c r="I102" s="8"/>
    </row>
    <row r="103" spans="3:9" ht="14.25">
      <c r="C103" s="8"/>
      <c r="D103" s="8"/>
      <c r="E103" s="8"/>
      <c r="G103" s="8"/>
      <c r="H103" s="8"/>
      <c r="I103" s="8"/>
    </row>
    <row r="104" spans="3:9" ht="14.25">
      <c r="C104" s="8"/>
      <c r="D104" s="8"/>
      <c r="E104" s="8"/>
      <c r="G104" s="8"/>
      <c r="H104" s="8"/>
      <c r="I104" s="8"/>
    </row>
    <row r="105" spans="3:9" ht="14.25">
      <c r="C105" s="8"/>
      <c r="D105" s="8"/>
      <c r="E105" s="8"/>
      <c r="G105" s="8"/>
      <c r="H105" s="8"/>
      <c r="I105" s="8"/>
    </row>
    <row r="106" spans="3:9" ht="14.25">
      <c r="C106" s="8"/>
      <c r="D106" s="8"/>
      <c r="E106" s="8"/>
      <c r="G106" s="8"/>
      <c r="H106" s="8"/>
      <c r="I106" s="8"/>
    </row>
    <row r="107" spans="3:9" ht="14.25">
      <c r="C107" s="8"/>
      <c r="D107" s="8"/>
      <c r="E107" s="8"/>
      <c r="G107" s="8"/>
      <c r="H107" s="8"/>
      <c r="I107" s="8"/>
    </row>
    <row r="108" spans="3:9" ht="14.25">
      <c r="C108" s="8"/>
      <c r="D108" s="8"/>
      <c r="E108" s="8"/>
      <c r="G108" s="8"/>
      <c r="H108" s="8"/>
      <c r="I108" s="8"/>
    </row>
    <row r="109" spans="3:9" ht="14.25">
      <c r="C109" s="8"/>
      <c r="D109" s="8"/>
      <c r="E109" s="8"/>
      <c r="G109" s="8"/>
      <c r="H109" s="8"/>
      <c r="I109" s="8"/>
    </row>
    <row r="110" spans="3:9" ht="14.25">
      <c r="C110" s="8"/>
      <c r="D110" s="8"/>
      <c r="E110" s="8"/>
      <c r="G110" s="8"/>
      <c r="H110" s="8"/>
      <c r="I110" s="8"/>
    </row>
    <row r="111" spans="3:9" ht="14.25">
      <c r="C111" s="8"/>
      <c r="D111" s="8"/>
      <c r="E111" s="8"/>
      <c r="G111" s="8"/>
      <c r="H111" s="8"/>
      <c r="I111" s="8"/>
    </row>
    <row r="112" spans="3:9" ht="14.25">
      <c r="C112" s="8"/>
      <c r="D112" s="8"/>
      <c r="E112" s="8"/>
      <c r="G112" s="8"/>
      <c r="H112" s="8"/>
      <c r="I112" s="8"/>
    </row>
    <row r="113" spans="3:9" ht="14.25">
      <c r="C113" s="8"/>
      <c r="D113" s="8"/>
      <c r="E113" s="8"/>
      <c r="G113" s="8"/>
      <c r="H113" s="8"/>
      <c r="I113" s="8"/>
    </row>
    <row r="114" spans="3:9" ht="14.25">
      <c r="C114" s="8"/>
      <c r="D114" s="8"/>
      <c r="E114" s="8"/>
      <c r="G114" s="8"/>
      <c r="H114" s="8"/>
      <c r="I114" s="8"/>
    </row>
    <row r="115" spans="3:9" ht="14.25">
      <c r="C115" s="8"/>
      <c r="D115" s="8"/>
      <c r="E115" s="8"/>
      <c r="G115" s="8"/>
      <c r="H115" s="8"/>
      <c r="I115" s="8"/>
    </row>
    <row r="116" spans="3:9" ht="14.25">
      <c r="C116" s="8"/>
      <c r="D116" s="8"/>
      <c r="E116" s="8"/>
      <c r="G116" s="8"/>
      <c r="H116" s="8"/>
      <c r="I116" s="8"/>
    </row>
    <row r="117" spans="3:9" ht="14.25">
      <c r="C117" s="8"/>
      <c r="D117" s="8"/>
      <c r="E117" s="8"/>
      <c r="G117" s="8"/>
      <c r="H117" s="8"/>
      <c r="I117" s="8"/>
    </row>
    <row r="118" spans="3:9" ht="14.25">
      <c r="C118" s="8"/>
      <c r="D118" s="8"/>
      <c r="E118" s="8"/>
      <c r="G118" s="8"/>
      <c r="H118" s="8"/>
      <c r="I118" s="8"/>
    </row>
    <row r="119" spans="3:9" ht="14.25">
      <c r="C119" s="8"/>
      <c r="D119" s="8"/>
      <c r="E119" s="8"/>
      <c r="G119" s="8"/>
      <c r="H119" s="8"/>
      <c r="I119" s="8"/>
    </row>
    <row r="120" spans="3:9" ht="14.25">
      <c r="C120" s="8"/>
      <c r="D120" s="8"/>
      <c r="E120" s="8"/>
      <c r="G120" s="8"/>
      <c r="H120" s="8"/>
      <c r="I120" s="8"/>
    </row>
    <row r="121" spans="3:9" ht="14.25">
      <c r="C121" s="8"/>
      <c r="D121" s="8"/>
      <c r="E121" s="8"/>
      <c r="G121" s="8"/>
      <c r="H121" s="8"/>
      <c r="I121" s="8"/>
    </row>
    <row r="122" spans="3:9" ht="14.25">
      <c r="C122" s="8"/>
      <c r="D122" s="8"/>
      <c r="E122" s="8"/>
      <c r="G122" s="8"/>
      <c r="H122" s="8"/>
      <c r="I122" s="8"/>
    </row>
    <row r="123" spans="3:9" ht="14.25">
      <c r="C123" s="8"/>
      <c r="D123" s="8"/>
      <c r="E123" s="8"/>
      <c r="G123" s="8"/>
      <c r="H123" s="8"/>
      <c r="I123" s="8"/>
    </row>
    <row r="124" spans="3:9" ht="14.25">
      <c r="C124" s="8"/>
      <c r="D124" s="8"/>
      <c r="E124" s="8"/>
      <c r="G124" s="8"/>
      <c r="H124" s="8"/>
      <c r="I124" s="8"/>
    </row>
  </sheetData>
  <mergeCells count="2">
    <mergeCell ref="A26:I26"/>
    <mergeCell ref="A20:B20"/>
  </mergeCells>
  <printOptions/>
  <pageMargins left="0.75" right="0.45" top="0.95" bottom="1" header="0.36" footer="0.5"/>
  <pageSetup fitToHeight="0" fitToWidth="1" horizontalDpi="600" verticalDpi="600" orientation="portrait" paperSize="9" r:id="rId1"/>
  <headerFooter alignWithMargins="0">
    <oddHeader>&amp;C&amp;20&amp;UUDS CAPITAL BERHAD &amp;14(502246-P)
</oddHeader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workbookViewId="0" topLeftCell="A43">
      <selection activeCell="D41" sqref="D41"/>
    </sheetView>
  </sheetViews>
  <sheetFormatPr defaultColWidth="9.140625" defaultRowHeight="12.75"/>
  <cols>
    <col min="1" max="1" width="3.57421875" style="1" customWidth="1"/>
    <col min="2" max="2" width="45.8515625" style="1" customWidth="1"/>
    <col min="3" max="3" width="9.140625" style="1" customWidth="1"/>
    <col min="4" max="4" width="13.7109375" style="1" customWidth="1"/>
    <col min="5" max="5" width="3.140625" style="1" customWidth="1"/>
    <col min="6" max="6" width="13.7109375" style="1" customWidth="1"/>
    <col min="7" max="16384" width="9.140625" style="1" customWidth="1"/>
  </cols>
  <sheetData>
    <row r="1" ht="15">
      <c r="A1" s="3" t="s">
        <v>59</v>
      </c>
    </row>
    <row r="2" ht="15">
      <c r="A2" s="3" t="str">
        <f>+PL!A5</f>
        <v>For the period ended 31 August 2005</v>
      </c>
    </row>
    <row r="3" ht="15">
      <c r="A3" s="3"/>
    </row>
    <row r="4" spans="4:6" ht="14.25">
      <c r="D4" s="5">
        <v>38595</v>
      </c>
      <c r="E4" s="4"/>
      <c r="F4" s="5">
        <v>38230</v>
      </c>
    </row>
    <row r="5" spans="4:6" ht="14.25">
      <c r="D5" s="4" t="s">
        <v>2</v>
      </c>
      <c r="E5" s="4"/>
      <c r="F5" s="4" t="s">
        <v>5</v>
      </c>
    </row>
    <row r="6" spans="4:6" ht="14.25">
      <c r="D6" s="4" t="s">
        <v>3</v>
      </c>
      <c r="E6" s="4"/>
      <c r="F6" s="4" t="s">
        <v>3</v>
      </c>
    </row>
    <row r="7" spans="1:6" ht="6" customHeight="1">
      <c r="A7" s="6"/>
      <c r="B7" s="6"/>
      <c r="C7" s="6"/>
      <c r="D7" s="6"/>
      <c r="E7" s="6"/>
      <c r="F7" s="6"/>
    </row>
    <row r="8" spans="4:6" ht="14.25">
      <c r="D8" s="8"/>
      <c r="E8" s="8"/>
      <c r="F8" s="8"/>
    </row>
    <row r="9" spans="1:6" ht="14.25">
      <c r="A9" t="s">
        <v>60</v>
      </c>
      <c r="D9" s="8"/>
      <c r="E9" s="8"/>
      <c r="F9" s="8"/>
    </row>
    <row r="10" spans="1:6" ht="14.25">
      <c r="A10" t="s">
        <v>37</v>
      </c>
      <c r="D10" s="38">
        <v>7408</v>
      </c>
      <c r="E10" s="8"/>
      <c r="F10" s="38">
        <v>10571</v>
      </c>
    </row>
    <row r="11" spans="1:6" ht="14.25">
      <c r="A11" t="s">
        <v>61</v>
      </c>
      <c r="D11" s="38">
        <v>4285</v>
      </c>
      <c r="E11" s="8"/>
      <c r="F11" s="38">
        <v>620</v>
      </c>
    </row>
    <row r="12" spans="1:6" ht="14.25">
      <c r="A12" t="s">
        <v>62</v>
      </c>
      <c r="D12" s="39">
        <f>SUM(D10:D11)</f>
        <v>11693</v>
      </c>
      <c r="E12" s="8"/>
      <c r="F12" s="39">
        <v>11191</v>
      </c>
    </row>
    <row r="13" spans="1:6" ht="14.25">
      <c r="A13"/>
      <c r="D13" s="38"/>
      <c r="E13" s="8"/>
      <c r="F13" s="38"/>
    </row>
    <row r="14" spans="1:6" ht="14.25">
      <c r="A14" t="s">
        <v>63</v>
      </c>
      <c r="D14" s="38"/>
      <c r="E14" s="8"/>
      <c r="F14" s="38"/>
    </row>
    <row r="15" spans="1:6" ht="14.25">
      <c r="A15" t="s">
        <v>64</v>
      </c>
      <c r="D15" s="38">
        <v>-14441</v>
      </c>
      <c r="E15" s="8"/>
      <c r="F15" s="38">
        <v>12266</v>
      </c>
    </row>
    <row r="16" spans="1:6" ht="14.25">
      <c r="A16" t="s">
        <v>65</v>
      </c>
      <c r="D16" s="38">
        <v>1249</v>
      </c>
      <c r="E16" s="8"/>
      <c r="F16" s="38">
        <v>-3341</v>
      </c>
    </row>
    <row r="17" spans="1:6" ht="14.25">
      <c r="A17" t="s">
        <v>66</v>
      </c>
      <c r="D17" s="38">
        <v>5427</v>
      </c>
      <c r="E17" s="8"/>
      <c r="F17" s="38">
        <v>-12711</v>
      </c>
    </row>
    <row r="18" spans="1:6" ht="14.25">
      <c r="A18" t="s">
        <v>67</v>
      </c>
      <c r="D18" s="39">
        <f>SUM(D12:D17)</f>
        <v>3928</v>
      </c>
      <c r="E18" s="8"/>
      <c r="F18" s="39">
        <v>7405</v>
      </c>
    </row>
    <row r="19" spans="1:6" ht="14.25">
      <c r="A19"/>
      <c r="D19" s="38"/>
      <c r="E19" s="8"/>
      <c r="F19" s="38"/>
    </row>
    <row r="20" spans="1:6" ht="14.25">
      <c r="A20" t="s">
        <v>68</v>
      </c>
      <c r="D20" s="38">
        <v>0</v>
      </c>
      <c r="E20" s="8"/>
      <c r="F20" s="38">
        <v>0</v>
      </c>
    </row>
    <row r="21" spans="1:6" ht="14.25">
      <c r="A21" t="s">
        <v>69</v>
      </c>
      <c r="D21" s="38">
        <v>-2200</v>
      </c>
      <c r="E21" s="8"/>
      <c r="F21" s="38">
        <v>-1515</v>
      </c>
    </row>
    <row r="22" spans="1:6" ht="14.25">
      <c r="A22" t="s">
        <v>70</v>
      </c>
      <c r="D22" s="38">
        <v>-2593</v>
      </c>
      <c r="E22" s="8"/>
      <c r="F22" s="38">
        <v>-1604</v>
      </c>
    </row>
    <row r="23" spans="1:6" ht="14.25">
      <c r="A23" t="s">
        <v>71</v>
      </c>
      <c r="D23" s="39">
        <f>SUM(D18:D22)</f>
        <v>-865</v>
      </c>
      <c r="E23" s="8"/>
      <c r="F23" s="39">
        <v>4286</v>
      </c>
    </row>
    <row r="24" spans="1:6" ht="14.25">
      <c r="A24"/>
      <c r="D24" s="38"/>
      <c r="E24" s="8"/>
      <c r="F24" s="38"/>
    </row>
    <row r="25" spans="1:6" ht="14.25">
      <c r="A25" t="s">
        <v>72</v>
      </c>
      <c r="D25" s="38"/>
      <c r="E25" s="8"/>
      <c r="F25" s="38"/>
    </row>
    <row r="26" spans="1:6" ht="14.25">
      <c r="A26" t="s">
        <v>73</v>
      </c>
      <c r="D26" s="40">
        <v>-1924</v>
      </c>
      <c r="E26" s="8"/>
      <c r="F26" s="40">
        <v>-16126</v>
      </c>
    </row>
    <row r="27" spans="1:6" ht="14.25">
      <c r="A27" t="s">
        <v>74</v>
      </c>
      <c r="D27" s="41">
        <v>-1531</v>
      </c>
      <c r="E27" s="8"/>
      <c r="F27" s="41">
        <v>-1427</v>
      </c>
    </row>
    <row r="28" spans="1:6" ht="14.25">
      <c r="A28" t="s">
        <v>75</v>
      </c>
      <c r="D28" s="38">
        <f>SUM(D26:D27)</f>
        <v>-3455</v>
      </c>
      <c r="E28" s="8"/>
      <c r="F28" s="38">
        <v>-17553</v>
      </c>
    </row>
    <row r="29" spans="1:6" ht="14.25">
      <c r="A29"/>
      <c r="D29" s="38"/>
      <c r="E29" s="8"/>
      <c r="F29" s="38"/>
    </row>
    <row r="30" spans="1:6" ht="14.25">
      <c r="A30" t="s">
        <v>76</v>
      </c>
      <c r="D30" s="38"/>
      <c r="E30" s="8"/>
      <c r="F30" s="38"/>
    </row>
    <row r="31" spans="1:6" ht="14.25">
      <c r="A31" t="s">
        <v>77</v>
      </c>
      <c r="D31" s="40">
        <v>5888</v>
      </c>
      <c r="E31" s="8"/>
      <c r="F31" s="40">
        <v>710</v>
      </c>
    </row>
    <row r="32" spans="1:6" ht="14.25">
      <c r="A32" t="s">
        <v>78</v>
      </c>
      <c r="D32" s="42">
        <v>3132</v>
      </c>
      <c r="E32" s="8"/>
      <c r="F32" s="42">
        <v>16970</v>
      </c>
    </row>
    <row r="33" spans="1:6" ht="14.25">
      <c r="A33" t="s">
        <v>79</v>
      </c>
      <c r="D33" s="42">
        <v>-677</v>
      </c>
      <c r="E33" s="8"/>
      <c r="F33" s="42">
        <v>-3830</v>
      </c>
    </row>
    <row r="34" spans="1:6" ht="14.25">
      <c r="A34" t="s">
        <v>80</v>
      </c>
      <c r="D34" s="41">
        <v>-1518</v>
      </c>
      <c r="E34" s="8"/>
      <c r="F34" s="41"/>
    </row>
    <row r="35" spans="1:6" ht="14.25">
      <c r="A35" t="s">
        <v>81</v>
      </c>
      <c r="D35" s="38">
        <f>SUM(D31:D34)</f>
        <v>6825</v>
      </c>
      <c r="E35" s="8"/>
      <c r="F35" s="38">
        <v>13850</v>
      </c>
    </row>
    <row r="36" spans="1:6" ht="14.25">
      <c r="A36"/>
      <c r="D36" s="38"/>
      <c r="E36" s="8"/>
      <c r="F36" s="38"/>
    </row>
    <row r="37" spans="1:6" ht="14.25">
      <c r="A37" t="s">
        <v>82</v>
      </c>
      <c r="D37" s="39">
        <f>+D23+D28+D35</f>
        <v>2505</v>
      </c>
      <c r="E37" s="8"/>
      <c r="F37" s="39">
        <v>583</v>
      </c>
    </row>
    <row r="38" spans="1:6" ht="14.25">
      <c r="A38"/>
      <c r="D38" s="38"/>
      <c r="E38" s="8"/>
      <c r="F38" s="38"/>
    </row>
    <row r="39" spans="1:6" ht="14.25">
      <c r="A39" t="s">
        <v>83</v>
      </c>
      <c r="D39" s="38"/>
      <c r="E39" s="8"/>
      <c r="F39" s="38"/>
    </row>
    <row r="40" spans="1:6" ht="14.25">
      <c r="A40"/>
      <c r="D40" s="38"/>
      <c r="E40" s="8"/>
      <c r="F40" s="38"/>
    </row>
    <row r="41" spans="1:6" ht="14.25">
      <c r="A41" t="s">
        <v>84</v>
      </c>
      <c r="D41" s="38">
        <v>584</v>
      </c>
      <c r="E41" s="8"/>
      <c r="F41" s="38">
        <v>1</v>
      </c>
    </row>
    <row r="42" spans="1:6" ht="14.25">
      <c r="A42"/>
      <c r="D42" s="38"/>
      <c r="E42" s="8"/>
      <c r="F42" s="38"/>
    </row>
    <row r="43" spans="1:6" ht="15" thickBot="1">
      <c r="A43" t="s">
        <v>85</v>
      </c>
      <c r="D43" s="46">
        <f>SUM(D37:D42)</f>
        <v>3089</v>
      </c>
      <c r="E43" s="8"/>
      <c r="F43" s="46">
        <v>584</v>
      </c>
    </row>
    <row r="44" spans="4:6" ht="15" thickTop="1">
      <c r="D44" s="8"/>
      <c r="E44" s="8"/>
      <c r="F44" s="8"/>
    </row>
    <row r="45" spans="4:6" ht="14.25">
      <c r="D45" s="8"/>
      <c r="E45" s="8"/>
      <c r="F45" s="8"/>
    </row>
    <row r="46" spans="1:6" ht="14.25">
      <c r="A46" s="1" t="s">
        <v>88</v>
      </c>
      <c r="D46" s="47">
        <v>5136</v>
      </c>
      <c r="E46" s="47"/>
      <c r="F46" s="47">
        <v>3530</v>
      </c>
    </row>
    <row r="47" spans="1:6" ht="14.25">
      <c r="A47" s="1" t="s">
        <v>89</v>
      </c>
      <c r="D47" s="47">
        <f>+D43-D46</f>
        <v>-2047</v>
      </c>
      <c r="E47" s="47"/>
      <c r="F47" s="47">
        <f>+F43-F46</f>
        <v>-2946</v>
      </c>
    </row>
    <row r="48" spans="4:6" ht="15" thickBot="1">
      <c r="D48" s="48">
        <f>SUM(D46:D47)</f>
        <v>3089</v>
      </c>
      <c r="E48" s="47"/>
      <c r="F48" s="48">
        <f>SUM(F46:F47)</f>
        <v>584</v>
      </c>
    </row>
    <row r="49" spans="4:6" ht="15" thickTop="1">
      <c r="D49" s="47"/>
      <c r="E49" s="47"/>
      <c r="F49" s="47"/>
    </row>
    <row r="50" spans="4:6" ht="14.25">
      <c r="D50" s="8"/>
      <c r="E50" s="8"/>
      <c r="F50" s="8"/>
    </row>
    <row r="51" spans="4:6" ht="14.25">
      <c r="D51" s="8"/>
      <c r="E51" s="8"/>
      <c r="F51" s="8"/>
    </row>
    <row r="52" spans="4:6" ht="14.25">
      <c r="D52" s="8"/>
      <c r="E52" s="8"/>
      <c r="F52" s="8"/>
    </row>
    <row r="53" spans="4:6" ht="14.25">
      <c r="D53" s="8"/>
      <c r="E53" s="8"/>
      <c r="F53" s="8"/>
    </row>
    <row r="54" spans="4:6" ht="14.25">
      <c r="D54" s="8"/>
      <c r="E54" s="8"/>
      <c r="F54" s="8"/>
    </row>
    <row r="55" spans="4:6" ht="14.25">
      <c r="D55" s="8"/>
      <c r="E55" s="8"/>
      <c r="F55" s="8"/>
    </row>
    <row r="56" spans="4:6" ht="14.25">
      <c r="D56" s="8"/>
      <c r="E56" s="8"/>
      <c r="F56" s="8"/>
    </row>
    <row r="57" spans="4:6" ht="14.25">
      <c r="D57" s="8"/>
      <c r="E57" s="8"/>
      <c r="F57" s="8"/>
    </row>
    <row r="58" spans="4:6" ht="14.25">
      <c r="D58" s="8"/>
      <c r="E58" s="8"/>
      <c r="F58" s="8"/>
    </row>
    <row r="59" spans="4:6" ht="14.25">
      <c r="D59" s="8"/>
      <c r="E59" s="8"/>
      <c r="F59" s="8"/>
    </row>
    <row r="60" spans="4:6" ht="14.25">
      <c r="D60" s="8"/>
      <c r="E60" s="8"/>
      <c r="F60" s="8"/>
    </row>
    <row r="61" spans="4:6" ht="14.25">
      <c r="D61" s="8"/>
      <c r="E61" s="8"/>
      <c r="F61" s="8"/>
    </row>
    <row r="62" spans="4:6" ht="14.25">
      <c r="D62" s="8"/>
      <c r="E62" s="8"/>
      <c r="F62" s="8"/>
    </row>
    <row r="63" spans="4:6" ht="14.25">
      <c r="D63" s="8"/>
      <c r="E63" s="8"/>
      <c r="F63" s="8"/>
    </row>
    <row r="64" spans="4:6" ht="14.25">
      <c r="D64" s="8"/>
      <c r="E64" s="8"/>
      <c r="F64" s="8"/>
    </row>
    <row r="65" spans="4:6" ht="14.25">
      <c r="D65" s="8"/>
      <c r="E65" s="8"/>
      <c r="F65" s="8"/>
    </row>
    <row r="66" spans="4:6" ht="14.25">
      <c r="D66" s="8"/>
      <c r="E66" s="8"/>
      <c r="F66" s="8"/>
    </row>
    <row r="67" spans="4:6" ht="14.25">
      <c r="D67" s="8"/>
      <c r="E67" s="8"/>
      <c r="F67" s="8"/>
    </row>
    <row r="68" spans="4:6" ht="14.25">
      <c r="D68" s="8"/>
      <c r="E68" s="8"/>
      <c r="F68" s="8"/>
    </row>
    <row r="69" spans="4:6" ht="14.25">
      <c r="D69" s="8"/>
      <c r="E69" s="8"/>
      <c r="F69" s="8"/>
    </row>
    <row r="70" spans="4:6" ht="14.25">
      <c r="D70" s="8"/>
      <c r="E70" s="8"/>
      <c r="F70" s="8"/>
    </row>
    <row r="71" spans="4:6" ht="14.25">
      <c r="D71" s="8"/>
      <c r="E71" s="8"/>
      <c r="F71" s="8"/>
    </row>
    <row r="72" spans="4:6" ht="14.25">
      <c r="D72" s="8"/>
      <c r="E72" s="8"/>
      <c r="F72" s="8"/>
    </row>
    <row r="73" spans="4:6" ht="14.25">
      <c r="D73" s="8"/>
      <c r="E73" s="8"/>
      <c r="F73" s="8"/>
    </row>
    <row r="74" spans="4:6" ht="14.25">
      <c r="D74" s="8"/>
      <c r="E74" s="8"/>
      <c r="F74" s="8"/>
    </row>
    <row r="75" spans="4:6" ht="14.25">
      <c r="D75" s="8"/>
      <c r="E75" s="8"/>
      <c r="F75" s="8"/>
    </row>
    <row r="76" spans="4:6" ht="14.25">
      <c r="D76" s="8"/>
      <c r="E76" s="8"/>
      <c r="F76" s="8"/>
    </row>
    <row r="77" spans="4:6" ht="14.25">
      <c r="D77" s="8"/>
      <c r="E77" s="8"/>
      <c r="F77" s="8"/>
    </row>
    <row r="78" spans="4:6" ht="14.25">
      <c r="D78" s="8"/>
      <c r="E78" s="8"/>
      <c r="F78" s="8"/>
    </row>
    <row r="79" spans="4:6" ht="14.25">
      <c r="D79" s="8"/>
      <c r="E79" s="8"/>
      <c r="F79" s="8"/>
    </row>
    <row r="80" spans="4:6" ht="14.25">
      <c r="D80" s="8"/>
      <c r="E80" s="8"/>
      <c r="F80" s="8"/>
    </row>
    <row r="81" spans="4:6" ht="14.25">
      <c r="D81" s="8"/>
      <c r="E81" s="8"/>
      <c r="F81" s="8"/>
    </row>
    <row r="82" spans="4:6" ht="14.25">
      <c r="D82" s="8"/>
      <c r="E82" s="8"/>
      <c r="F82" s="8"/>
    </row>
    <row r="83" spans="4:6" ht="14.25">
      <c r="D83" s="8"/>
      <c r="E83" s="8"/>
      <c r="F83" s="8"/>
    </row>
    <row r="84" spans="4:6" ht="14.25">
      <c r="D84" s="8"/>
      <c r="E84" s="8"/>
      <c r="F84" s="8"/>
    </row>
  </sheetData>
  <printOptions/>
  <pageMargins left="0.75" right="0.45" top="0.78" bottom="1" header="0.24" footer="0.5"/>
  <pageSetup fitToHeight="1" fitToWidth="1" horizontalDpi="600" verticalDpi="600" orientation="portrait" paperSize="9" r:id="rId1"/>
  <headerFooter alignWithMargins="0">
    <oddHeader>&amp;C&amp;20&amp;UUDS CAPITAL BERHAD &amp;14(502246-P)
</oddHeader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Guest</cp:lastModifiedBy>
  <cp:lastPrinted>2005-10-28T05:37:07Z</cp:lastPrinted>
  <dcterms:created xsi:type="dcterms:W3CDTF">2005-04-18T03:48:19Z</dcterms:created>
  <dcterms:modified xsi:type="dcterms:W3CDTF">2005-10-28T05:43:12Z</dcterms:modified>
  <cp:category/>
  <cp:version/>
  <cp:contentType/>
  <cp:contentStatus/>
</cp:coreProperties>
</file>